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20\Cuentas Publicas 2020\Cta 4to Trimestre Digital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H20" i="5" s="1"/>
  <c r="H16" i="5" s="1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1" i="6"/>
  <c r="H50" i="6"/>
  <c r="H48" i="6"/>
  <c r="H46" i="6"/>
  <c r="H42" i="6"/>
  <c r="H41" i="6"/>
  <c r="H40" i="6"/>
  <c r="H39" i="6"/>
  <c r="H38" i="6"/>
  <c r="H36" i="6"/>
  <c r="H35" i="6"/>
  <c r="H34" i="6"/>
  <c r="H21" i="6"/>
  <c r="H16" i="6"/>
  <c r="H12" i="6"/>
  <c r="H11" i="6"/>
  <c r="H9" i="6"/>
  <c r="H8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H52" i="6" s="1"/>
  <c r="E51" i="6"/>
  <c r="E50" i="6"/>
  <c r="E49" i="6"/>
  <c r="H49" i="6" s="1"/>
  <c r="E48" i="6"/>
  <c r="E47" i="6"/>
  <c r="H47" i="6" s="1"/>
  <c r="E46" i="6"/>
  <c r="E45" i="6"/>
  <c r="H45" i="6" s="1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G77" i="6" s="1"/>
  <c r="F69" i="6"/>
  <c r="F65" i="6"/>
  <c r="F57" i="6"/>
  <c r="F53" i="6"/>
  <c r="F43" i="6"/>
  <c r="F33" i="6"/>
  <c r="F23" i="6"/>
  <c r="F13" i="6"/>
  <c r="F5" i="6"/>
  <c r="F77" i="6" s="1"/>
  <c r="D69" i="6"/>
  <c r="D65" i="6"/>
  <c r="D57" i="6"/>
  <c r="D53" i="6"/>
  <c r="D43" i="6"/>
  <c r="D33" i="6"/>
  <c r="D23" i="6"/>
  <c r="D13" i="6"/>
  <c r="D5" i="6"/>
  <c r="D77" i="6" s="1"/>
  <c r="C69" i="6"/>
  <c r="C65" i="6"/>
  <c r="C57" i="6"/>
  <c r="C53" i="6"/>
  <c r="C43" i="6"/>
  <c r="E43" i="6" s="1"/>
  <c r="H43" i="6" s="1"/>
  <c r="C33" i="6"/>
  <c r="E33" i="6" s="1"/>
  <c r="H33" i="6" s="1"/>
  <c r="C23" i="6"/>
  <c r="E23" i="6" s="1"/>
  <c r="H23" i="6" s="1"/>
  <c r="C13" i="6"/>
  <c r="E13" i="6" s="1"/>
  <c r="H13" i="6" s="1"/>
  <c r="C5" i="6"/>
  <c r="C77" i="6" s="1"/>
  <c r="G42" i="5" l="1"/>
  <c r="F42" i="5"/>
  <c r="D42" i="5"/>
  <c r="E16" i="8"/>
  <c r="E5" i="6"/>
  <c r="H42" i="5"/>
  <c r="E25" i="5"/>
  <c r="E16" i="5"/>
  <c r="E42" i="5"/>
  <c r="H16" i="8"/>
  <c r="E77" i="6" l="1"/>
  <c r="H5" i="6"/>
  <c r="H77" i="6" s="1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<sst xmlns="http://schemas.openxmlformats.org/spreadsheetml/2006/main" count="203" uniqueCount="142">
  <si>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</si>
  <si>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</si>
  <si>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</si>
  <si>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</si>
  <si>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</si>
  <si>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</si>
  <si>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</si>
  <si>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</si>
  <si>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</si>
  <si>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</si>
  <si>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</si>
  <si>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</si>
  <si>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</si>
  <si>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</si>
  <si>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</si>
  <si>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</si>
  <si>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</si>
  <si>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</si>
  <si>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</si>
  <si>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</si>
  <si>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</si>
  <si>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</si>
  <si>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</si>
  <si>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</si>
  <si>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</si>
  <si>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</si>
  <si>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</si>
  <si>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</si>
  <si>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</si>
  <si>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</si>
  <si>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</si>
  <si>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</si>
  <si>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</si>
  <si>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</si>
  <si>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</si>
  <si>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</si>
  <si>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</si>
  <si>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</si>
  <si>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</si>
  <si>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</si>
  <si>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</si>
  <si>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</si>
  <si>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</si>
  <si>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</si>
  <si>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</si>
  <si>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</si>
  <si>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</si>
  <si>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</si>
  <si>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</si>
  <si>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</si>
  <si>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</si>
  <si>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</si>
  <si>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</si>
  <si>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</si>
  <si>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</si>
  <si>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</si>
  <si>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</si>
  <si>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</si>
  <si>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</si>
  <si>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</si>
  <si>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</si>
  <si>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</si>
  <si>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</si>
  <si>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</si>
  <si>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</si>
  <si>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</si>
  <si>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</si>
  <si>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</si>
  <si>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</si>
  <si>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</si>
  <si>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</si>
  <si>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</si>
  <si>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</si>
  <si>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</si>
  <si>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</si>
  <si>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</si>
  <si>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</si>
  <si>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</si>
  <si>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</si>
  <si>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</si>
  <si>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</si>
  <si>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</si>
  <si>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</si>
  <si>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</si>
  <si>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</si>
  <si>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</si>
  <si>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</si>
  <si>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</si>
  <si>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</si>
  <si>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</si>
  <si>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</si>
  <si>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</si>
  <si>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</si>
  <si>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</si>
  <si>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</si>
  <si>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</si>
  <si>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</si>
  <si>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</si>
  <si>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</si>
  <si>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</si>
  <si>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</si>
  <si>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</si>
  <si>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</si>
  <si>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</si>
  <si>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</si>
  <si>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</si>
  <si>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</si>
  <si>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</si>
  <si>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</si>
  <si>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</si>
  <si>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</si>
  <si>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</si>
  <si>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</si>
  <si>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</si>
  <si>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</si>
  <si>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</si>
  <si>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</si>
  <si>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</si>
  <si>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</si>
  <si>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</si>
  <si>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</si>
  <si>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</si>
  <si>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</si>
  <si>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</si>
  <si>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</si>
  <si>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</si>
  <si>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</si>
  <si>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</si>
  <si>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</si>
  <si>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</si>
  <si>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</si>
  <si>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</si>
  <si>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</si>
  <si>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</si>
  <si>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COMISION MUNICIPAL DEL DEPORTE Y ATENCION A LA JUVENTUD DEL MUNICIPIO DE URIANGATO, GUANAJUATO.
ESTADO ANALÍTICO DEL EJERCICIO DEL PRESUPUESTO DE EGRESOS
CLASIFICACIÓN POR OBJETO DEL GASTO (CAPÍTULO Y CONCEPTO)
DEL 1 ENERO AL 31 DE DICIEMBRE DEL 2020</t>
  </si>
  <si>
    <t>COMISION MUNICIPAL DEL DEPORTE Y ATENCION A LA JUVENTUD DEL MUNICIPIO DE URIANGATO, GUANAJUATO.
ESTADO ANALÍTICO DEL EJERCICIO DEL PRESUPUESTO DE EGRESOS
CLASIFICACION ECÓNOMICA (POR TIPO DE GASTO)
DEL 1 ENERO AL 31 DE DICIEMBRE DEL 2020</t>
  </si>
  <si>
    <t>DIRECCION GENERAL Y DE ACTIVACION FÍSICA</t>
  </si>
  <si>
    <t>COMISION MUNICIPAL DEL DEPORTE Y ATENCION A LA JUVENTUD DEL MUNICIPIO DE URIANGATO, GUANAJUATO.
ESTADO ANALÍTICO DEL EJERCICIO DEL PRESUPUESTO DE EGRESOS
CLASIFICACIÓN ADMINISTRATIVA
DEL 1 ENERO AL 31 DE DICIEMBRE DEL 2020</t>
  </si>
  <si>
    <t>Gobierno (Federal/Estatal/Municipal) de COMISION MUNICIPAL DEL DEPORTE Y ATENCION A LA JUVENTUD DEL MUNICIPIO DE URIANGATO, GUANAJUATO.
Estado Analítico del Ejercicio del Presupuesto de Egresos
Clasificación Administrativa
DEL 1 ENERO AL 31 DE DICIEMBRE DEL 2020</t>
  </si>
  <si>
    <t>Sector Paraestatal del Gobierno (Federal/Estatal/Municipal) de COMISION MUNICIPAL DEL DEPORTE Y ATENCION A LA JUVENTUD DEL MUNICIPIO DE URIANGATO, GUANAJUATO.
Estado Analítico del Ejercicio del Presupuesto de Egresos
Clasificación Administrativa
DEL 1 ENERO AL 31 DE DICIEMBRE DEL 2020</t>
  </si>
  <si>
    <t>COMISION MUNICIPAL DEL DEPORTE Y ATENCION A LA JUVENTUD DEL MUNICIPIO DE URIANGATO, GUANAJUATO.
ESTADO ANALÍTICO DEL EJERCICIO DEL PRESUPUESTO DE EGRESOS
CLASIFICACIÓN FUNCIONAL (FINALIDAD Y FUNCIÓN)
DEL 1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</si>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</sst>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2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opLeftCell="A55" workbookViewId="0">
      <selection activeCell="B79" sqref="B79:G7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3409369.68</v>
      </c>
      <c r="D5" s="14">
        <f>SUM(D6:D12)</f>
        <v>125109.12</v>
      </c>
      <c r="E5" s="14">
        <f>C5+D5</f>
        <v>3534478.8000000003</v>
      </c>
      <c r="F5" s="14">
        <f>SUM(F6:F12)</f>
        <v>3470893.08</v>
      </c>
      <c r="G5" s="14">
        <f>SUM(G6:G12)</f>
        <v>3417628.08</v>
      </c>
      <c r="H5" s="14">
        <f>E5-F5</f>
        <v>63585.720000000205</v>
      </c>
    </row>
    <row r="6" spans="1:8" x14ac:dyDescent="0.2">
      <c r="A6" s="49">
        <v>1100</v>
      </c>
      <c r="B6" s="11" t="s">
        <v>76</v>
      </c>
      <c r="C6" s="15">
        <v>2476356</v>
      </c>
      <c r="D6" s="15">
        <v>0</v>
      </c>
      <c r="E6" s="15">
        <f t="shared" ref="E6:E69" si="0">C6+D6</f>
        <v>2476356</v>
      </c>
      <c r="F6" s="15">
        <v>2450211</v>
      </c>
      <c r="G6" s="15">
        <v>2450211</v>
      </c>
      <c r="H6" s="15">
        <f t="shared" ref="H6:H69" si="1">E6-F6</f>
        <v>26145</v>
      </c>
    </row>
    <row r="7" spans="1:8" x14ac:dyDescent="0.2">
      <c r="A7" s="49">
        <v>1200</v>
      </c>
      <c r="B7" s="11" t="s">
        <v>77</v>
      </c>
      <c r="C7" s="15">
        <v>21500</v>
      </c>
      <c r="D7" s="15">
        <v>0</v>
      </c>
      <c r="E7" s="15">
        <f t="shared" si="0"/>
        <v>21500</v>
      </c>
      <c r="F7" s="15">
        <v>5300</v>
      </c>
      <c r="G7" s="15">
        <v>5300</v>
      </c>
      <c r="H7" s="15">
        <f t="shared" si="1"/>
        <v>16200</v>
      </c>
    </row>
    <row r="8" spans="1:8" x14ac:dyDescent="0.2">
      <c r="A8" s="49">
        <v>1300</v>
      </c>
      <c r="B8" s="11" t="s">
        <v>78</v>
      </c>
      <c r="C8" s="15">
        <v>473066</v>
      </c>
      <c r="D8" s="15">
        <v>33521.620000000003</v>
      </c>
      <c r="E8" s="15">
        <f t="shared" si="0"/>
        <v>506587.62</v>
      </c>
      <c r="F8" s="15">
        <v>488520.44</v>
      </c>
      <c r="G8" s="15">
        <v>455842.94</v>
      </c>
      <c r="H8" s="15">
        <f t="shared" si="1"/>
        <v>18067.179999999993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438447.68</v>
      </c>
      <c r="D10" s="15">
        <v>91587.5</v>
      </c>
      <c r="E10" s="15">
        <f t="shared" si="0"/>
        <v>530035.17999999993</v>
      </c>
      <c r="F10" s="15">
        <v>526861.64</v>
      </c>
      <c r="G10" s="15">
        <v>506274.14</v>
      </c>
      <c r="H10" s="15">
        <f t="shared" si="1"/>
        <v>3173.5399999999208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777000</v>
      </c>
      <c r="D13" s="15">
        <f>SUM(D14:D22)</f>
        <v>246858.11000000002</v>
      </c>
      <c r="E13" s="15">
        <f t="shared" si="0"/>
        <v>1023858.11</v>
      </c>
      <c r="F13" s="15">
        <f>SUM(F14:F22)</f>
        <v>903826.18</v>
      </c>
      <c r="G13" s="15">
        <f>SUM(G14:G22)</f>
        <v>903826.18</v>
      </c>
      <c r="H13" s="15">
        <f t="shared" si="1"/>
        <v>120031.92999999993</v>
      </c>
    </row>
    <row r="14" spans="1:8" x14ac:dyDescent="0.2">
      <c r="A14" s="49">
        <v>2100</v>
      </c>
      <c r="B14" s="11" t="s">
        <v>81</v>
      </c>
      <c r="C14" s="15">
        <v>56000</v>
      </c>
      <c r="D14" s="15">
        <v>66915.02</v>
      </c>
      <c r="E14" s="15">
        <f t="shared" si="0"/>
        <v>122915.02</v>
      </c>
      <c r="F14" s="15">
        <v>117874.42</v>
      </c>
      <c r="G14" s="15">
        <v>117874.42</v>
      </c>
      <c r="H14" s="15">
        <f t="shared" si="1"/>
        <v>5040.6000000000058</v>
      </c>
    </row>
    <row r="15" spans="1:8" x14ac:dyDescent="0.2">
      <c r="A15" s="49">
        <v>2200</v>
      </c>
      <c r="B15" s="11" t="s">
        <v>82</v>
      </c>
      <c r="C15" s="15">
        <v>17500</v>
      </c>
      <c r="D15" s="15">
        <v>-11700</v>
      </c>
      <c r="E15" s="15">
        <f t="shared" si="0"/>
        <v>5800</v>
      </c>
      <c r="F15" s="15">
        <v>3925.4</v>
      </c>
      <c r="G15" s="15">
        <v>3925.4</v>
      </c>
      <c r="H15" s="15">
        <f t="shared" si="1"/>
        <v>1874.6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131500</v>
      </c>
      <c r="D17" s="15">
        <v>143761.49</v>
      </c>
      <c r="E17" s="15">
        <f t="shared" si="0"/>
        <v>275261.49</v>
      </c>
      <c r="F17" s="15">
        <v>265130.3</v>
      </c>
      <c r="G17" s="15">
        <v>265130.3</v>
      </c>
      <c r="H17" s="15">
        <f t="shared" si="1"/>
        <v>10131.190000000002</v>
      </c>
    </row>
    <row r="18" spans="1:8" x14ac:dyDescent="0.2">
      <c r="A18" s="49">
        <v>2500</v>
      </c>
      <c r="B18" s="11" t="s">
        <v>85</v>
      </c>
      <c r="C18" s="15">
        <v>25000</v>
      </c>
      <c r="D18" s="15">
        <v>19882.8</v>
      </c>
      <c r="E18" s="15">
        <f t="shared" si="0"/>
        <v>44882.8</v>
      </c>
      <c r="F18" s="15">
        <v>40317.33</v>
      </c>
      <c r="G18" s="15">
        <v>40317.33</v>
      </c>
      <c r="H18" s="15">
        <f t="shared" si="1"/>
        <v>4565.4700000000012</v>
      </c>
    </row>
    <row r="19" spans="1:8" x14ac:dyDescent="0.2">
      <c r="A19" s="49">
        <v>2600</v>
      </c>
      <c r="B19" s="11" t="s">
        <v>86</v>
      </c>
      <c r="C19" s="15">
        <v>385000</v>
      </c>
      <c r="D19" s="15">
        <v>22591.48</v>
      </c>
      <c r="E19" s="15">
        <f t="shared" si="0"/>
        <v>407591.48</v>
      </c>
      <c r="F19" s="15">
        <v>317413.01</v>
      </c>
      <c r="G19" s="15">
        <v>317413.01</v>
      </c>
      <c r="H19" s="15">
        <f t="shared" si="1"/>
        <v>90178.469999999972</v>
      </c>
    </row>
    <row r="20" spans="1:8" x14ac:dyDescent="0.2">
      <c r="A20" s="49">
        <v>2700</v>
      </c>
      <c r="B20" s="11" t="s">
        <v>87</v>
      </c>
      <c r="C20" s="15">
        <v>65000</v>
      </c>
      <c r="D20" s="15">
        <v>-14500</v>
      </c>
      <c r="E20" s="15">
        <f t="shared" si="0"/>
        <v>50500</v>
      </c>
      <c r="F20" s="15">
        <v>47616.17</v>
      </c>
      <c r="G20" s="15">
        <v>47616.17</v>
      </c>
      <c r="H20" s="15">
        <f t="shared" si="1"/>
        <v>2883.8300000000017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97000</v>
      </c>
      <c r="D22" s="15">
        <v>19907.32</v>
      </c>
      <c r="E22" s="15">
        <f t="shared" si="0"/>
        <v>116907.32</v>
      </c>
      <c r="F22" s="15">
        <v>111549.55</v>
      </c>
      <c r="G22" s="15">
        <v>111549.55</v>
      </c>
      <c r="H22" s="15">
        <f t="shared" si="1"/>
        <v>5357.7700000000041</v>
      </c>
    </row>
    <row r="23" spans="1:8" x14ac:dyDescent="0.2">
      <c r="A23" s="48" t="s">
        <v>69</v>
      </c>
      <c r="B23" s="7"/>
      <c r="C23" s="15">
        <f>SUM(C24:C32)</f>
        <v>1426520</v>
      </c>
      <c r="D23" s="15">
        <f>SUM(D24:D32)</f>
        <v>-303091.58</v>
      </c>
      <c r="E23" s="15">
        <f t="shared" si="0"/>
        <v>1123428.42</v>
      </c>
      <c r="F23" s="15">
        <f>SUM(F24:F32)</f>
        <v>1023455.46</v>
      </c>
      <c r="G23" s="15">
        <f>SUM(G24:G32)</f>
        <v>1023455.1599999999</v>
      </c>
      <c r="H23" s="15">
        <f t="shared" si="1"/>
        <v>99972.959999999963</v>
      </c>
    </row>
    <row r="24" spans="1:8" x14ac:dyDescent="0.2">
      <c r="A24" s="49">
        <v>3100</v>
      </c>
      <c r="B24" s="11" t="s">
        <v>90</v>
      </c>
      <c r="C24" s="15">
        <v>346265</v>
      </c>
      <c r="D24" s="15">
        <v>-42600.56</v>
      </c>
      <c r="E24" s="15">
        <f t="shared" si="0"/>
        <v>303664.44</v>
      </c>
      <c r="F24" s="15">
        <v>278071.21000000002</v>
      </c>
      <c r="G24" s="15">
        <v>278071.21000000002</v>
      </c>
      <c r="H24" s="15">
        <f t="shared" si="1"/>
        <v>25593.229999999981</v>
      </c>
    </row>
    <row r="25" spans="1:8" x14ac:dyDescent="0.2">
      <c r="A25" s="49">
        <v>3200</v>
      </c>
      <c r="B25" s="11" t="s">
        <v>91</v>
      </c>
      <c r="C25" s="15">
        <v>23500</v>
      </c>
      <c r="D25" s="15">
        <v>-22297.9</v>
      </c>
      <c r="E25" s="15">
        <f t="shared" si="0"/>
        <v>1202.0999999999985</v>
      </c>
      <c r="F25" s="15">
        <v>0</v>
      </c>
      <c r="G25" s="15">
        <v>0</v>
      </c>
      <c r="H25" s="15">
        <f t="shared" si="1"/>
        <v>1202.0999999999985</v>
      </c>
    </row>
    <row r="26" spans="1:8" x14ac:dyDescent="0.2">
      <c r="A26" s="49">
        <v>3300</v>
      </c>
      <c r="B26" s="11" t="s">
        <v>92</v>
      </c>
      <c r="C26" s="15">
        <v>461500</v>
      </c>
      <c r="D26" s="15">
        <v>5747.96</v>
      </c>
      <c r="E26" s="15">
        <f t="shared" si="0"/>
        <v>467247.96</v>
      </c>
      <c r="F26" s="15">
        <v>413022.33</v>
      </c>
      <c r="G26" s="15">
        <v>413022.03</v>
      </c>
      <c r="H26" s="15">
        <f t="shared" si="1"/>
        <v>54225.630000000005</v>
      </c>
    </row>
    <row r="27" spans="1:8" x14ac:dyDescent="0.2">
      <c r="A27" s="49">
        <v>3400</v>
      </c>
      <c r="B27" s="11" t="s">
        <v>93</v>
      </c>
      <c r="C27" s="15">
        <v>25000</v>
      </c>
      <c r="D27" s="15">
        <v>1700</v>
      </c>
      <c r="E27" s="15">
        <f t="shared" si="0"/>
        <v>26700</v>
      </c>
      <c r="F27" s="15">
        <v>20402.939999999999</v>
      </c>
      <c r="G27" s="15">
        <v>20402.939999999999</v>
      </c>
      <c r="H27" s="15">
        <f t="shared" si="1"/>
        <v>6297.0600000000013</v>
      </c>
    </row>
    <row r="28" spans="1:8" x14ac:dyDescent="0.2">
      <c r="A28" s="49">
        <v>3500</v>
      </c>
      <c r="B28" s="11" t="s">
        <v>94</v>
      </c>
      <c r="C28" s="15">
        <v>66755</v>
      </c>
      <c r="D28" s="15">
        <v>16305.28</v>
      </c>
      <c r="E28" s="15">
        <f t="shared" si="0"/>
        <v>83060.28</v>
      </c>
      <c r="F28" s="15">
        <v>82016.11</v>
      </c>
      <c r="G28" s="15">
        <v>82016.11</v>
      </c>
      <c r="H28" s="15">
        <f t="shared" si="1"/>
        <v>1044.1699999999983</v>
      </c>
    </row>
    <row r="29" spans="1:8" x14ac:dyDescent="0.2">
      <c r="A29" s="49">
        <v>3600</v>
      </c>
      <c r="B29" s="11" t="s">
        <v>95</v>
      </c>
      <c r="C29" s="15">
        <v>5500</v>
      </c>
      <c r="D29" s="15">
        <v>4847.88</v>
      </c>
      <c r="E29" s="15">
        <f t="shared" si="0"/>
        <v>10347.880000000001</v>
      </c>
      <c r="F29" s="15">
        <v>9847.8799999999992</v>
      </c>
      <c r="G29" s="15">
        <v>9847.8799999999992</v>
      </c>
      <c r="H29" s="15">
        <f t="shared" si="1"/>
        <v>500.00000000000182</v>
      </c>
    </row>
    <row r="30" spans="1:8" x14ac:dyDescent="0.2">
      <c r="A30" s="49">
        <v>3700</v>
      </c>
      <c r="B30" s="11" t="s">
        <v>96</v>
      </c>
      <c r="C30" s="15">
        <v>15000</v>
      </c>
      <c r="D30" s="15">
        <v>0</v>
      </c>
      <c r="E30" s="15">
        <f t="shared" si="0"/>
        <v>15000</v>
      </c>
      <c r="F30" s="15">
        <v>13781</v>
      </c>
      <c r="G30" s="15">
        <v>13781</v>
      </c>
      <c r="H30" s="15">
        <f t="shared" si="1"/>
        <v>1219</v>
      </c>
    </row>
    <row r="31" spans="1:8" x14ac:dyDescent="0.2">
      <c r="A31" s="49">
        <v>3800</v>
      </c>
      <c r="B31" s="11" t="s">
        <v>97</v>
      </c>
      <c r="C31" s="15">
        <v>420000</v>
      </c>
      <c r="D31" s="15">
        <v>-278210.71999999997</v>
      </c>
      <c r="E31" s="15">
        <f t="shared" si="0"/>
        <v>141789.28000000003</v>
      </c>
      <c r="F31" s="15">
        <v>134371.51</v>
      </c>
      <c r="G31" s="15">
        <v>134371.51</v>
      </c>
      <c r="H31" s="15">
        <f t="shared" si="1"/>
        <v>7417.7700000000186</v>
      </c>
    </row>
    <row r="32" spans="1:8" x14ac:dyDescent="0.2">
      <c r="A32" s="49">
        <v>3900</v>
      </c>
      <c r="B32" s="11" t="s">
        <v>19</v>
      </c>
      <c r="C32" s="15">
        <v>63000</v>
      </c>
      <c r="D32" s="15">
        <v>11416.48</v>
      </c>
      <c r="E32" s="15">
        <f t="shared" si="0"/>
        <v>74416.479999999996</v>
      </c>
      <c r="F32" s="15">
        <v>71942.48</v>
      </c>
      <c r="G32" s="15">
        <v>71942.48</v>
      </c>
      <c r="H32" s="15">
        <f t="shared" si="1"/>
        <v>2474</v>
      </c>
    </row>
    <row r="33" spans="1:8" x14ac:dyDescent="0.2">
      <c r="A33" s="48" t="s">
        <v>70</v>
      </c>
      <c r="B33" s="7"/>
      <c r="C33" s="15">
        <f>SUM(C34:C42)</f>
        <v>83000</v>
      </c>
      <c r="D33" s="15">
        <f>SUM(D34:D42)</f>
        <v>-24937.81</v>
      </c>
      <c r="E33" s="15">
        <f t="shared" si="0"/>
        <v>58062.19</v>
      </c>
      <c r="F33" s="15">
        <f>SUM(F34:F42)</f>
        <v>55280.11</v>
      </c>
      <c r="G33" s="15">
        <f>SUM(G34:G42)</f>
        <v>55280.11</v>
      </c>
      <c r="H33" s="15">
        <f t="shared" si="1"/>
        <v>2782.0800000000017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83000</v>
      </c>
      <c r="D37" s="15">
        <v>-24937.81</v>
      </c>
      <c r="E37" s="15">
        <f t="shared" si="0"/>
        <v>58062.19</v>
      </c>
      <c r="F37" s="15">
        <v>55280.11</v>
      </c>
      <c r="G37" s="15">
        <v>55280.11</v>
      </c>
      <c r="H37" s="15">
        <f t="shared" si="1"/>
        <v>2782.0800000000017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34421.32</v>
      </c>
      <c r="D43" s="15">
        <f>SUM(D44:D52)</f>
        <v>39052.130000000005</v>
      </c>
      <c r="E43" s="15">
        <f t="shared" si="0"/>
        <v>73473.450000000012</v>
      </c>
      <c r="F43" s="15">
        <f>SUM(F44:F52)</f>
        <v>66991.41</v>
      </c>
      <c r="G43" s="15">
        <f>SUM(G44:G52)</f>
        <v>66991.41</v>
      </c>
      <c r="H43" s="15">
        <f t="shared" si="1"/>
        <v>6482.0400000000081</v>
      </c>
    </row>
    <row r="44" spans="1:8" x14ac:dyDescent="0.2">
      <c r="A44" s="49">
        <v>5100</v>
      </c>
      <c r="B44" s="11" t="s">
        <v>105</v>
      </c>
      <c r="C44" s="15">
        <v>1000</v>
      </c>
      <c r="D44" s="15">
        <v>4600</v>
      </c>
      <c r="E44" s="15">
        <f t="shared" si="0"/>
        <v>5600</v>
      </c>
      <c r="F44" s="15">
        <v>5600</v>
      </c>
      <c r="G44" s="15">
        <v>5600</v>
      </c>
      <c r="H44" s="15">
        <f t="shared" si="1"/>
        <v>0</v>
      </c>
    </row>
    <row r="45" spans="1:8" x14ac:dyDescent="0.2">
      <c r="A45" s="49">
        <v>5200</v>
      </c>
      <c r="B45" s="11" t="s">
        <v>106</v>
      </c>
      <c r="C45" s="15">
        <v>2000</v>
      </c>
      <c r="D45" s="15">
        <v>0</v>
      </c>
      <c r="E45" s="15">
        <f t="shared" si="0"/>
        <v>2000</v>
      </c>
      <c r="F45" s="15">
        <v>0</v>
      </c>
      <c r="G45" s="15">
        <v>0</v>
      </c>
      <c r="H45" s="15">
        <f t="shared" si="1"/>
        <v>2000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1000</v>
      </c>
      <c r="D47" s="15">
        <v>16000</v>
      </c>
      <c r="E47" s="15">
        <f t="shared" si="0"/>
        <v>17000</v>
      </c>
      <c r="F47" s="15">
        <v>16999</v>
      </c>
      <c r="G47" s="15">
        <v>16999</v>
      </c>
      <c r="H47" s="15">
        <f t="shared" si="1"/>
        <v>1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24921.32</v>
      </c>
      <c r="D49" s="15">
        <v>18852.13</v>
      </c>
      <c r="E49" s="15">
        <f t="shared" si="0"/>
        <v>43773.45</v>
      </c>
      <c r="F49" s="15">
        <v>39300.01</v>
      </c>
      <c r="G49" s="15">
        <v>39300.01</v>
      </c>
      <c r="H49" s="15">
        <f t="shared" si="1"/>
        <v>4473.4399999999951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5500</v>
      </c>
      <c r="D52" s="15">
        <v>-400</v>
      </c>
      <c r="E52" s="15">
        <f t="shared" si="0"/>
        <v>5100</v>
      </c>
      <c r="F52" s="15">
        <v>5092.3999999999996</v>
      </c>
      <c r="G52" s="15">
        <v>5092.3999999999996</v>
      </c>
      <c r="H52" s="15">
        <f t="shared" si="1"/>
        <v>7.6000000000003638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5730311</v>
      </c>
      <c r="D77" s="17">
        <f t="shared" si="4"/>
        <v>82989.969999999972</v>
      </c>
      <c r="E77" s="17">
        <f t="shared" si="4"/>
        <v>5813300.9700000007</v>
      </c>
      <c r="F77" s="17">
        <f t="shared" si="4"/>
        <v>5520446.2400000002</v>
      </c>
      <c r="G77" s="17">
        <f t="shared" si="4"/>
        <v>5467180.9400000004</v>
      </c>
      <c r="H77" s="17">
        <f t="shared" si="4"/>
        <v>292854.7300000001</v>
      </c>
    </row>
    <row r="79" spans="1:8" x14ac:dyDescent="0.2">
      <c r="B79" s="63" t="s">
        <v>141</v>
      </c>
      <c r="C79" s="63"/>
      <c r="D79" s="63"/>
      <c r="E79" s="63"/>
      <c r="F79" s="63"/>
      <c r="G79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B79:G79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Normal="100" workbookViewId="0">
      <selection activeCell="B18" sqref="B18:G1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5695889.6799999997</v>
      </c>
      <c r="D6" s="50">
        <v>43937.84</v>
      </c>
      <c r="E6" s="50">
        <f>C6+D6</f>
        <v>5739827.5199999996</v>
      </c>
      <c r="F6" s="50">
        <v>5453454.8300000001</v>
      </c>
      <c r="G6" s="50">
        <v>5400189.5300000003</v>
      </c>
      <c r="H6" s="50">
        <f>E6-F6</f>
        <v>286372.68999999948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34421.32</v>
      </c>
      <c r="D8" s="50">
        <v>39052.129999999997</v>
      </c>
      <c r="E8" s="50">
        <f>C8+D8</f>
        <v>73473.45</v>
      </c>
      <c r="F8" s="50">
        <v>66991.41</v>
      </c>
      <c r="G8" s="50">
        <v>66991.41</v>
      </c>
      <c r="H8" s="50">
        <f>E8-F8</f>
        <v>6482.0399999999936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5730311</v>
      </c>
      <c r="D16" s="17">
        <f>SUM(D6+D8+D10+D12+D14)</f>
        <v>82989.97</v>
      </c>
      <c r="E16" s="17">
        <f>SUM(E6+E8+E10+E12+E14)</f>
        <v>5813300.9699999997</v>
      </c>
      <c r="F16" s="17">
        <f t="shared" ref="F16:H16" si="0">SUM(F6+F8+F10+F12+F14)</f>
        <v>5520446.2400000002</v>
      </c>
      <c r="G16" s="17">
        <f t="shared" si="0"/>
        <v>5467180.9400000004</v>
      </c>
      <c r="H16" s="17">
        <f t="shared" si="0"/>
        <v>292854.72999999946</v>
      </c>
    </row>
    <row r="18" spans="2:7" x14ac:dyDescent="0.2">
      <c r="B18" s="63" t="s">
        <v>141</v>
      </c>
      <c r="C18" s="63"/>
      <c r="D18" s="63"/>
      <c r="E18" s="63"/>
      <c r="F18" s="63"/>
      <c r="G18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B18:G1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opLeftCell="A34" workbookViewId="0">
      <selection activeCell="B54" sqref="B54:G5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5730311</v>
      </c>
      <c r="D7" s="15">
        <v>82989.97</v>
      </c>
      <c r="E7" s="15">
        <f>C7+D7</f>
        <v>5813300.9699999997</v>
      </c>
      <c r="F7" s="15">
        <v>5520446.2400000002</v>
      </c>
      <c r="G7" s="15">
        <v>5467180.9400000004</v>
      </c>
      <c r="H7" s="15">
        <f>E7-F7</f>
        <v>292854.72999999952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5730311</v>
      </c>
      <c r="D16" s="23">
        <f t="shared" si="2"/>
        <v>82989.97</v>
      </c>
      <c r="E16" s="23">
        <f t="shared" si="2"/>
        <v>5813300.9699999997</v>
      </c>
      <c r="F16" s="23">
        <f t="shared" si="2"/>
        <v>5520446.2400000002</v>
      </c>
      <c r="G16" s="23">
        <f t="shared" si="2"/>
        <v>5467180.9400000004</v>
      </c>
      <c r="H16" s="23">
        <f t="shared" si="2"/>
        <v>292854.72999999952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4" spans="1:8" x14ac:dyDescent="0.2">
      <c r="B54" s="63" t="s">
        <v>141</v>
      </c>
      <c r="C54" s="63"/>
      <c r="D54" s="63"/>
      <c r="E54" s="63"/>
      <c r="F54" s="63"/>
      <c r="G54" s="63"/>
    </row>
  </sheetData>
  <sheetProtection formatCells="0" formatColumns="0" formatRows="0" insertRows="0" deleteRows="0" autoFilter="0"/>
  <mergeCells count="13">
    <mergeCell ref="B54:G54"/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B49" sqref="B49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5730311</v>
      </c>
      <c r="D16" s="15">
        <f t="shared" si="3"/>
        <v>82989.97</v>
      </c>
      <c r="E16" s="15">
        <f t="shared" si="3"/>
        <v>5813300.9699999997</v>
      </c>
      <c r="F16" s="15">
        <f t="shared" si="3"/>
        <v>5520446.2400000002</v>
      </c>
      <c r="G16" s="15">
        <f t="shared" si="3"/>
        <v>5467180.9400000004</v>
      </c>
      <c r="H16" s="15">
        <f t="shared" si="3"/>
        <v>292854.72999999952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5730311</v>
      </c>
      <c r="D20" s="15">
        <v>82989.97</v>
      </c>
      <c r="E20" s="15">
        <f t="shared" si="5"/>
        <v>5813300.9699999997</v>
      </c>
      <c r="F20" s="15">
        <v>5520446.2400000002</v>
      </c>
      <c r="G20" s="15">
        <v>5467180.9400000004</v>
      </c>
      <c r="H20" s="15">
        <f t="shared" si="4"/>
        <v>292854.72999999952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5730311</v>
      </c>
      <c r="D42" s="23">
        <f t="shared" si="12"/>
        <v>82989.97</v>
      </c>
      <c r="E42" s="23">
        <f t="shared" si="12"/>
        <v>5813300.9699999997</v>
      </c>
      <c r="F42" s="23">
        <f t="shared" si="12"/>
        <v>5520446.2400000002</v>
      </c>
      <c r="G42" s="23">
        <f t="shared" si="12"/>
        <v>5467180.9400000004</v>
      </c>
      <c r="H42" s="23">
        <f t="shared" si="12"/>
        <v>292854.72999999952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63" t="s">
        <v>141</v>
      </c>
      <c r="C44" s="63"/>
      <c r="D44" s="63"/>
      <c r="E44" s="63"/>
      <c r="F44" s="63"/>
      <c r="G44" s="63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5">
    <mergeCell ref="A1:H1"/>
    <mergeCell ref="A2:B4"/>
    <mergeCell ref="C2:G2"/>
    <mergeCell ref="H2:H3"/>
    <mergeCell ref="B44:G4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2018-03-08T21:21:25Z</cp:lastPrinted>
  <dcterms:created xsi:type="dcterms:W3CDTF">2014-02-10T03:37:14Z</dcterms:created>
  <dcterms:modified xsi:type="dcterms:W3CDTF">2021-01-26T21:06:24Z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