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SEGUNDO TRIMESTRE 2022\ABRIL - JUNIO 2022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4" i="61"/>
  <c r="C20" i="61"/>
  <c r="C15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<sst xmlns="http://schemas.openxmlformats.org/spreadsheetml/2006/main" count="951" uniqueCount="674">
  <si>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</si>
  <si>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</si>
  <si>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</si>
  <si>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</si>
  <si>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</si>
  <si>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</si>
  <si>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</si>
  <si>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</si>
  <si>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</si>
  <si>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</si>
  <si>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</si>
  <si>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</si>
  <si>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</si>
  <si>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</si>
  <si>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</si>
  <si>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</si>
  <si>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</si>
  <si>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</si>
  <si>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</si>
  <si>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</si>
  <si>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</si>
  <si>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</si>
  <si>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</si>
  <si>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</si>
  <si>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</si>
  <si>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</si>
  <si>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</si>
  <si>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</si>
  <si>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</si>
  <si>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</si>
  <si>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</si>
  <si>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</si>
  <si>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</si>
  <si>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</si>
  <si>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</si>
  <si>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</si>
  <si>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</si>
  <si>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</si>
  <si>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</si>
  <si>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</si>
  <si>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</si>
  <si>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</si>
  <si>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</si>
  <si>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</si>
  <si>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</si>
  <si>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</si>
  <si>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</si>
  <si>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</si>
  <si>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</si>
  <si>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</si>
  <si>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</si>
  <si>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</si>
  <si>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</si>
  <si>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</si>
  <si>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</si>
  <si>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</si>
  <si>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</si>
  <si>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</si>
  <si>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</si>
  <si>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</si>
  <si>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</si>
  <si>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</si>
  <si>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</si>
  <si>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</si>
  <si>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</si>
  <si>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</si>
  <si>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</si>
  <si>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</si>
  <si>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</si>
  <si>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</si>
  <si>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</si>
  <si>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</si>
  <si>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</si>
  <si>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</si>
  <si>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</si>
  <si>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</si>
  <si>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</si>
  <si>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</si>
  <si>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</si>
  <si>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</si>
  <si>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</si>
  <si>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</si>
  <si>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</si>
  <si>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</si>
  <si>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</si>
  <si>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</si>
  <si>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</si>
  <si>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</si>
  <si>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</si>
  <si>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</si>
  <si>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</si>
  <si>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</si>
  <si>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</si>
  <si>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</si>
  <si>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</si>
  <si>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</si>
  <si>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</si>
  <si>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</si>
  <si>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</si>
  <si>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</si>
  <si>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</si>
  <si>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</si>
  <si>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</si>
  <si>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</si>
  <si>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</si>
  <si>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</si>
  <si>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</si>
  <si>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</si>
  <si>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</si>
  <si>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</si>
  <si>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</si>
  <si>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</si>
  <si>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</si>
  <si>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</si>
  <si>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</si>
  <si>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</si>
  <si>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</si>
  <si>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</si>
  <si>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</si>
  <si>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</si>
  <si>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</si>
  <si>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</si>
  <si>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</si>
  <si>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</si>
  <si>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</si>
  <si>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</si>
  <si>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</si>
  <si>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</si>
  <si>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</si>
  <si>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</si>
  <si>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</si>
  <si>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</si>
  <si>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</si>
  <si>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</si>
  <si>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</si>
  <si>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</si>
  <si>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</si>
  <si>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</si>
  <si>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</si>
  <si>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</si>
  <si>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</si>
  <si>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</si>
  <si>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</si>
  <si>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</si>
  <si>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</si>
  <si>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</si>
  <si>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</si>
  <si>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</si>
  <si>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</si>
  <si>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</si>
  <si>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</si>
  <si>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</si>
  <si>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</si>
  <si>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</si>
  <si>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</si>
  <si>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</si>
  <si>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</si>
  <si>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</si>
  <si>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</si>
  <si>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</si>
  <si>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</si>
  <si>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</si>
  <si>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</si>
  <si>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</si>
  <si>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</si>
  <si>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</si>
  <si>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</si>
  <si>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</si>
  <si>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</si>
  <si>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</si>
  <si>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</si>
  <si>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</si>
  <si>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</si>
  <si>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</si>
  <si>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</si>
  <si>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</si>
  <si>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</si>
  <si>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</si>
  <si>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</si>
  <si>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</si>
  <si>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</si>
  <si>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</si>
  <si>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</si>
  <si>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</si>
  <si>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</si>
  <si>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</si>
  <si>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</si>
  <si>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</si>
  <si>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</si>
  <si>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</si>
  <si>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</si>
  <si>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</si>
  <si>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</si>
  <si>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</si>
  <si>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</si>
  <si>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</si>
  <si>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</si>
  <si>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</si>
  <si>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</si>
  <si>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</si>
  <si>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</si>
  <si>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</si>
  <si>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</si>
  <si>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</si>
  <si>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</si>
  <si>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</si>
  <si>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</si>
  <si>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</si>
  <si>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</si>
  <si>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</si>
  <si>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</si>
  <si>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</si>
  <si>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</si>
  <si>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</si>
  <si>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</si>
  <si>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</si>
  <si>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</si>
  <si>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</si>
  <si>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</si>
  <si>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</si>
  <si>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</si>
  <si>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</si>
  <si>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</si>
  <si>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</si>
  <si>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</si>
  <si>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</si>
  <si>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</si>
  <si>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</si>
  <si>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</si>
  <si>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</si>
  <si>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</si>
  <si>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</si>
  <si>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</si>
  <si>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</si>
  <si>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</si>
  <si>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</si>
  <si>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</si>
  <si>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</si>
  <si>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</si>
  <si>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</si>
  <si>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</si>
  <si>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</si>
  <si>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</si>
  <si>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</si>
  <si>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</si>
  <si>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</si>
  <si>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</si>
  <si>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</si>
  <si>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</si>
  <si>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</si>
  <si>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</si>
  <si>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</si>
  <si>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</si>
  <si>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</si>
  <si>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</si>
  <si>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</si>
  <si>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</si>
  <si>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</si>
  <si>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</si>
  <si>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</si>
  <si>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</si>
  <si>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</si>
  <si>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</si>
  <si>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</si>
  <si>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</si>
  <si>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</si>
  <si>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</si>
  <si>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</si>
  <si>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</si>
  <si>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</si>
  <si>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</si>
  <si>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</si>
  <si>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</si>
  <si>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</si>
  <si>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</si>
  <si>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</si>
  <si>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</si>
  <si>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</si>
  <si>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</si>
  <si>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</si>
  <si>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</si>
  <si>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</si>
  <si>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</si>
  <si>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</si>
  <si>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</si>
  <si>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</si>
  <si>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</si>
  <si>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</si>
  <si>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</si>
  <si>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</si>
  <si>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</si>
  <si>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</si>
  <si>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</si>
  <si>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</si>
  <si>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</si>
  <si>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</si>
  <si>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</si>
  <si>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</si>
  <si>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</si>
  <si>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</si>
  <si>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</si>
  <si>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</si>
  <si>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</si>
  <si>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</si>
  <si>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</si>
  <si>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</si>
  <si>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</si>
  <si>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</si>
  <si>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</si>
  <si>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</si>
  <si>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</si>
  <si>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</si>
  <si>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</si>
  <si>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</si>
  <si>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</si>
  <si>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</si>
  <si>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</si>
  <si>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</si>
  <si>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</si>
  <si>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</si>
  <si>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</si>
  <si>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</si>
  <si>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</si>
  <si>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</si>
  <si>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</si>
  <si>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</si>
  <si>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</si>
  <si>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</si>
  <si>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</si>
  <si>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</si>
  <si>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</si>
  <si>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</si>
  <si>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</si>
  <si>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</si>
  <si>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</si>
  <si>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</si>
  <si>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</si>
  <si>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</si>
  <si>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</si>
  <si>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</si>
  <si>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</si>
  <si>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</si>
  <si>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</si>
  <si>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</si>
  <si>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</si>
  <si>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</si>
  <si>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</si>
  <si>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</si>
  <si>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</si>
  <si>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</si>
  <si>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</si>
  <si>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</si>
  <si>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</si>
  <si>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</si>
  <si>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</si>
  <si>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</si>
  <si>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</si>
  <si>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</si>
  <si>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</si>
  <si>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</si>
  <si>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</si>
  <si>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</si>
  <si>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</si>
  <si>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</si>
  <si>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</si>
  <si>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</si>
  <si>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</si>
  <si>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</si>
  <si>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</si>
  <si>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</si>
  <si>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</si>
  <si>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</si>
  <si>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</si>
  <si>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</si>
  <si>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</si>
  <si>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</si>
  <si>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</si>
  <si>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</si>
  <si>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</si>
  <si>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</si>
  <si>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</si>
  <si>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</si>
  <si>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</si>
  <si>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</si>
  <si>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</si>
  <si>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</si>
  <si>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</si>
  <si>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</si>
  <si>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</si>
  <si>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</si>
  <si>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</si>
  <si>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</si>
  <si>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</si>
  <si>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</si>
  <si>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</si>
  <si>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</si>
  <si>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</si>
  <si>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</si>
  <si>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</si>
  <si>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</si>
  <si>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</si>
  <si>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</si>
  <si>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</si>
  <si>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</si>
  <si>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</si>
  <si>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</si>
  <si>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</si>
  <si>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</si>
  <si>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</si>
  <si>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</si>
  <si>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</si>
  <si>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</si>
  <si>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</si>
  <si>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</si>
  <si>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</si>
  <si>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</si>
  <si>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</si>
  <si>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</si>
  <si>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</si>
  <si>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</si>
  <si>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</si>
  <si>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</si>
  <si>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</si>
  <si>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</si>
  <si>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</si>
  <si>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</si>
  <si>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</si>
  <si>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</si>
  <si>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</si>
  <si>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</si>
  <si>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</si>
  <si>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</si>
  <si>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</si>
  <si>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</si>
  <si>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</si>
  <si>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</si>
  <si>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</si>
  <si>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</si>
  <si>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</si>
  <si>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</si>
  <si>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</si>
  <si>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</si>
  <si>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</si>
  <si>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</si>
  <si>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</si>
  <si>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</si>
  <si>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</si>
  <si>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</si>
  <si>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</si>
  <si>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</si>
  <si>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</si>
  <si>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</si>
  <si>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</si>
  <si>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</si>
  <si>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</si>
  <si>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</si>
  <si>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</si>
  <si>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</si>
  <si>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</si>
  <si>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</si>
  <si>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</si>
  <si>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</si>
  <si>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</si>
  <si>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</si>
  <si>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</si>
  <si>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</si>
  <si>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</si>
  <si>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</si>
  <si>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</si>
  <si>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</si>
  <si>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</si>
  <si>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</si>
  <si>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</si>
  <si>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</si>
  <si>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</si>
  <si>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</si>
  <si>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</si>
  <si>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</si>
  <si>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</si>
  <si>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</si>
  <si>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</si>
  <si>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</si>
  <si>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</si>
  <si>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</si>
  <si>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</si>
  <si>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</si>
  <si>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</si>
  <si>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</si>
  <si>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</si>
  <si>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</si>
  <si>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</si>
  <si>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</si>
  <si>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</si>
  <si>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</si>
  <si>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</si>
  <si>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</si>
  <si>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</si>
  <si>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</si>
  <si>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</si>
  <si>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</si>
  <si>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</si>
  <si>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</si>
  <si>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</si>
  <si>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</si>
  <si>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</si>
  <si>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</si>
  <si>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</si>
  <si>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</si>
  <si>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</si>
  <si>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</si>
  <si>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</si>
  <si>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</si>
  <si>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</si>
  <si>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</si>
  <si>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</si>
  <si>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</si>
  <si>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</si>
  <si>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</si>
  <si>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</si>
  <si>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</si>
  <si>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</si>
  <si>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</si>
  <si>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</si>
  <si>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</si>
  <si>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</si>
  <si>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</si>
  <si>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</si>
  <si>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</si>
  <si>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</si>
  <si>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</si>
  <si>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</si>
  <si>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</si>
  <si>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</si>
  <si>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</si>
  <si>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</si>
  <si>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</si>
  <si>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</si>
  <si>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</si>
  <si>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</si>
  <si>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</si>
  <si>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</si>
  <si>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</si>
  <si>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</si>
  <si>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</si>
  <si>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</si>
  <si>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</si>
  <si>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</si>
  <si>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</si>
  <si>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</si>
  <si>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</si>
  <si>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</si>
  <si>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</si>
  <si>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</si>
  <si>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</si>
  <si>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</si>
  <si>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</si>
  <si>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</si>
  <si>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</si>
  <si>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</si>
  <si>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</si>
  <si>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</si>
  <si>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</si>
  <si>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</si>
  <si>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</si>
  <si>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</si>
  <si>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</si>
  <si>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</si>
  <si>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</si>
  <si>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</si>
  <si>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</si>
  <si>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</si>
  <si>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</si>
  <si>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</si>
  <si>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</si>
  <si>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</si>
  <si>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</si>
  <si>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</si>
  <si>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</si>
  <si>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</si>
  <si>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</si>
  <si>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</si>
  <si>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</si>
  <si>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</si>
  <si>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</si>
  <si>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</si>
  <si>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</si>
  <si>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</si>
  <si>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</si>
  <si>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</si>
  <si>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</si>
  <si>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</si>
  <si>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</si>
  <si>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</si>
  <si>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</si>
  <si>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</si>
  <si>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</si>
  <si>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</si>
  <si>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</si>
  <si>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</si>
  <si>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</si>
  <si>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</si>
  <si>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</si>
  <si>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</si>
  <si>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</si>
  <si>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</si>
  <si>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</si>
  <si>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</si>
  <si>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</si>
  <si>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</si>
  <si>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</si>
  <si>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</si>
  <si>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</si>
  <si>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</si>
  <si>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</si>
  <si>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</si>
  <si>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</si>
  <si>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</si>
  <si>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</si>
  <si>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</si>
  <si>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</si>
  <si>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</si>
  <si>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</si>
  <si>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</si>
  <si>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</si>
  <si>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</si>
  <si>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</si>
  <si>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</si>
  <si>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</si>
  <si>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</si>
  <si>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</si>
  <si>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</si>
  <si>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</si>
  <si>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</si>
  <si>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</si>
  <si>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</si>
  <si>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</si>
  <si>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</si>
  <si>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</si>
  <si>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</si>
  <si>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</si>
  <si>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</si>
  <si>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</si>
  <si>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</si>
  <si>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</si>
  <si>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</si>
  <si>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</si>
  <si>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</si>
  <si>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</si>
  <si>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</si>
  <si>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</si>
  <si>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</si>
  <si>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</si>
  <si>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</si>
  <si>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</si>
  <si>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</si>
  <si>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</si>
  <si>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</si>
  <si>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</si>
  <si>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</si>
  <si>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</si>
  <si>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</si>
  <si>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</si>
  <si>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</si>
  <si>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</si>
  <si>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</si>
  <si>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</si>
  <si>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</si>
  <si>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</si>
  <si>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</si>
  <si>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</si>
  <si>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</si>
  <si>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</si>
  <si>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Casa de la Cultura de Uriangato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</si>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</sst>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27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2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="145" zoomScaleNormal="145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2272500.7599999998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2272500.7599999998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25" zoomScale="145" zoomScaleNormal="145" workbookViewId="0">
      <selection activeCell="A25" sqref="A25:XFD25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2272500.7599999998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27.76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35973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86500</v>
      </c>
    </row>
    <row r="26" spans="1:3" x14ac:dyDescent="0.2">
      <c r="A26" s="90" t="s">
        <v>553</v>
      </c>
      <c r="B26" s="77" t="s">
        <v>554</v>
      </c>
      <c r="C26" s="150">
        <v>2150000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48288.77</v>
      </c>
    </row>
    <row r="31" spans="1:3" x14ac:dyDescent="0.2">
      <c r="A31" s="90" t="s">
        <v>560</v>
      </c>
      <c r="B31" s="77" t="s">
        <v>441</v>
      </c>
      <c r="C31" s="150">
        <v>48288.77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-2224211.9899999998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4032032.68</v>
      </c>
      <c r="E40" s="34">
        <v>0</v>
      </c>
      <c r="F40" s="34">
        <f t="shared" si="0"/>
        <v>4032032.68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2272500.7599999998</v>
      </c>
      <c r="E41" s="34">
        <v>-4629374.0599999996</v>
      </c>
      <c r="F41" s="34">
        <f t="shared" si="0"/>
        <v>-2356873.2999999998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597341.38</v>
      </c>
      <c r="E42" s="34">
        <v>0</v>
      </c>
      <c r="F42" s="34">
        <f t="shared" si="0"/>
        <v>597341.38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2272500.7599999998</v>
      </c>
      <c r="E43" s="34">
        <v>-2272500.7599999998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-2272500.7599999998</v>
      </c>
      <c r="F44" s="34">
        <f t="shared" si="0"/>
        <v>-2272500.7599999998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-4032032.68</v>
      </c>
      <c r="F45" s="34">
        <f t="shared" si="0"/>
        <v>-4032032.68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4763145</v>
      </c>
      <c r="E46" s="34">
        <v>-1975607.72</v>
      </c>
      <c r="F46" s="34">
        <f t="shared" si="0"/>
        <v>2787537.2800000003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133770.94</v>
      </c>
      <c r="E47" s="34">
        <v>-731112.32</v>
      </c>
      <c r="F47" s="34">
        <f t="shared" si="0"/>
        <v>-597341.37999999989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1841836.78</v>
      </c>
      <c r="E48" s="34">
        <v>-1841836.78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1841836.78</v>
      </c>
      <c r="E49" s="34">
        <v>-1841836.78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1841836.78</v>
      </c>
      <c r="E50" s="34">
        <v>-1841836.78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1841836.78</v>
      </c>
      <c r="E51" s="34">
        <v>0</v>
      </c>
      <c r="F51" s="34">
        <f t="shared" si="0"/>
        <v>1841836.78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23" zoomScale="106" zoomScaleNormal="106" workbookViewId="0">
      <selection activeCell="A142" sqref="A142:XFD14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10424.24</v>
      </c>
      <c r="D15" s="24">
        <v>10424.24</v>
      </c>
      <c r="E15" s="24">
        <v>10424.24</v>
      </c>
      <c r="F15" s="24">
        <v>10424.24</v>
      </c>
      <c r="G15" s="24">
        <v>10424.24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13587.83</v>
      </c>
      <c r="F16" s="24">
        <v>10</v>
      </c>
      <c r="G16" s="24">
        <v>10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2231463.83</v>
      </c>
      <c r="D62" s="24">
        <f t="shared" ref="D62:E62" si="0">SUM(D63:D70)</f>
        <v>0</v>
      </c>
      <c r="E62" s="24">
        <f t="shared" si="0"/>
        <v>-1668704.57</v>
      </c>
    </row>
    <row r="63" spans="1:9" x14ac:dyDescent="0.2">
      <c r="A63" s="22">
        <v>1241</v>
      </c>
      <c r="B63" s="20" t="s">
        <v>239</v>
      </c>
      <c r="C63" s="24">
        <v>964075.44</v>
      </c>
      <c r="D63" s="24">
        <v>0</v>
      </c>
      <c r="E63" s="24">
        <v>-642619.59</v>
      </c>
    </row>
    <row r="64" spans="1:9" x14ac:dyDescent="0.2">
      <c r="A64" s="22">
        <v>1242</v>
      </c>
      <c r="B64" s="20" t="s">
        <v>240</v>
      </c>
      <c r="C64" s="24">
        <v>544297.05000000005</v>
      </c>
      <c r="D64" s="24">
        <v>0</v>
      </c>
      <c r="E64" s="24">
        <v>-337312.84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648336</v>
      </c>
      <c r="D66" s="24">
        <v>0</v>
      </c>
      <c r="E66" s="24">
        <v>-646170.17000000004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74755.34</v>
      </c>
      <c r="D68" s="24">
        <v>0</v>
      </c>
      <c r="E68" s="24">
        <v>-42601.97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34636.050000000003</v>
      </c>
      <c r="D74" s="24">
        <f>SUM(D75:D79)</f>
        <v>0</v>
      </c>
      <c r="E74" s="24">
        <f>SUM(E75:E79)</f>
        <v>27921.15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-100.03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34636.050000000003</v>
      </c>
      <c r="D78" s="24">
        <v>0</v>
      </c>
      <c r="E78" s="24">
        <v>28021.18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27738.25</v>
      </c>
      <c r="D110" s="24">
        <f>SUM(D111:D119)</f>
        <v>27738.25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6773.6</v>
      </c>
      <c r="D112" s="24">
        <f t="shared" ref="D112:D119" si="1">C112</f>
        <v>6773.6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20964.650000000001</v>
      </c>
      <c r="D117" s="24">
        <f t="shared" si="1"/>
        <v>20964.650000000001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04" zoomScale="130" zoomScaleNormal="130" workbookViewId="0">
      <selection activeCell="A211" sqref="A211:XFD21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36000.76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27.76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27.76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35973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35973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2150000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2150000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2150000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86500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86500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86500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1852784.55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1798195.78</v>
      </c>
      <c r="D99" s="57">
        <f>C99/$C$98</f>
        <v>0.97053690349479649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1051297.2</v>
      </c>
      <c r="D100" s="57">
        <f t="shared" ref="D100:D163" si="0">C100/$C$98</f>
        <v>0.56741470561161578</v>
      </c>
      <c r="E100" s="56"/>
    </row>
    <row r="101" spans="1:5" x14ac:dyDescent="0.2">
      <c r="A101" s="54">
        <v>5111</v>
      </c>
      <c r="B101" s="51" t="s">
        <v>363</v>
      </c>
      <c r="C101" s="55">
        <v>960440.12</v>
      </c>
      <c r="D101" s="57">
        <f t="shared" si="0"/>
        <v>0.51837658080644078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13844.39</v>
      </c>
      <c r="D103" s="57">
        <f t="shared" si="0"/>
        <v>7.4722071705531001E-3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77012.69</v>
      </c>
      <c r="D105" s="57">
        <f t="shared" si="0"/>
        <v>4.1565917634621898E-2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195083.94999999998</v>
      </c>
      <c r="D107" s="57">
        <f t="shared" si="0"/>
        <v>0.10529230179515475</v>
      </c>
      <c r="E107" s="56"/>
    </row>
    <row r="108" spans="1:5" x14ac:dyDescent="0.2">
      <c r="A108" s="54">
        <v>5121</v>
      </c>
      <c r="B108" s="51" t="s">
        <v>370</v>
      </c>
      <c r="C108" s="55">
        <v>41711</v>
      </c>
      <c r="D108" s="57">
        <f t="shared" si="0"/>
        <v>2.2512601370731421E-2</v>
      </c>
      <c r="E108" s="56"/>
    </row>
    <row r="109" spans="1:5" x14ac:dyDescent="0.2">
      <c r="A109" s="54">
        <v>5122</v>
      </c>
      <c r="B109" s="51" t="s">
        <v>371</v>
      </c>
      <c r="C109" s="55">
        <v>38392.74</v>
      </c>
      <c r="D109" s="57">
        <f t="shared" si="0"/>
        <v>2.0721642999451822E-2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22052.52</v>
      </c>
      <c r="D111" s="57">
        <f t="shared" si="0"/>
        <v>1.1902366090002208E-2</v>
      </c>
      <c r="E111" s="56"/>
    </row>
    <row r="112" spans="1:5" x14ac:dyDescent="0.2">
      <c r="A112" s="54">
        <v>5125</v>
      </c>
      <c r="B112" s="51" t="s">
        <v>374</v>
      </c>
      <c r="C112" s="55">
        <v>5451.4</v>
      </c>
      <c r="D112" s="57">
        <f t="shared" si="0"/>
        <v>2.942274103052079E-3</v>
      </c>
      <c r="E112" s="56"/>
    </row>
    <row r="113" spans="1:5" x14ac:dyDescent="0.2">
      <c r="A113" s="54">
        <v>5126</v>
      </c>
      <c r="B113" s="51" t="s">
        <v>375</v>
      </c>
      <c r="C113" s="55">
        <v>38863.67</v>
      </c>
      <c r="D113" s="57">
        <f t="shared" si="0"/>
        <v>2.0975817182845139E-2</v>
      </c>
      <c r="E113" s="56"/>
    </row>
    <row r="114" spans="1:5" x14ac:dyDescent="0.2">
      <c r="A114" s="54">
        <v>5127</v>
      </c>
      <c r="B114" s="51" t="s">
        <v>376</v>
      </c>
      <c r="C114" s="55">
        <v>43912.75</v>
      </c>
      <c r="D114" s="57">
        <f t="shared" si="0"/>
        <v>2.370094785170785E-2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4699.87</v>
      </c>
      <c r="D116" s="57">
        <f t="shared" si="0"/>
        <v>2.5366521973642321E-3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551814.63000000012</v>
      </c>
      <c r="D117" s="57">
        <f t="shared" si="0"/>
        <v>0.29782989608802607</v>
      </c>
      <c r="E117" s="56"/>
    </row>
    <row r="118" spans="1:5" x14ac:dyDescent="0.2">
      <c r="A118" s="54">
        <v>5131</v>
      </c>
      <c r="B118" s="51" t="s">
        <v>380</v>
      </c>
      <c r="C118" s="55">
        <v>30059</v>
      </c>
      <c r="D118" s="57">
        <f t="shared" si="0"/>
        <v>1.6223688825557185E-2</v>
      </c>
      <c r="E118" s="56"/>
    </row>
    <row r="119" spans="1:5" x14ac:dyDescent="0.2">
      <c r="A119" s="54">
        <v>5132</v>
      </c>
      <c r="B119" s="51" t="s">
        <v>381</v>
      </c>
      <c r="C119" s="55">
        <v>108603.79</v>
      </c>
      <c r="D119" s="57">
        <f t="shared" si="0"/>
        <v>5.8616523977383116E-2</v>
      </c>
      <c r="E119" s="56"/>
    </row>
    <row r="120" spans="1:5" x14ac:dyDescent="0.2">
      <c r="A120" s="54">
        <v>5133</v>
      </c>
      <c r="B120" s="51" t="s">
        <v>382</v>
      </c>
      <c r="C120" s="55">
        <v>299790.81</v>
      </c>
      <c r="D120" s="57">
        <f t="shared" si="0"/>
        <v>0.16180554290567675</v>
      </c>
      <c r="E120" s="56"/>
    </row>
    <row r="121" spans="1:5" x14ac:dyDescent="0.2">
      <c r="A121" s="54">
        <v>5134</v>
      </c>
      <c r="B121" s="51" t="s">
        <v>383</v>
      </c>
      <c r="C121" s="55">
        <v>3903.4</v>
      </c>
      <c r="D121" s="57">
        <f t="shared" si="0"/>
        <v>2.1067749080701261E-3</v>
      </c>
      <c r="E121" s="56"/>
    </row>
    <row r="122" spans="1:5" x14ac:dyDescent="0.2">
      <c r="A122" s="54">
        <v>5135</v>
      </c>
      <c r="B122" s="51" t="s">
        <v>384</v>
      </c>
      <c r="C122" s="55">
        <v>22492.400000000001</v>
      </c>
      <c r="D122" s="57">
        <f t="shared" si="0"/>
        <v>1.2139781713961292E-2</v>
      </c>
      <c r="E122" s="56"/>
    </row>
    <row r="123" spans="1:5" x14ac:dyDescent="0.2">
      <c r="A123" s="54">
        <v>5136</v>
      </c>
      <c r="B123" s="51" t="s">
        <v>385</v>
      </c>
      <c r="C123" s="55">
        <v>38680.199999999997</v>
      </c>
      <c r="D123" s="57">
        <f t="shared" si="0"/>
        <v>2.087679325693859E-2</v>
      </c>
      <c r="E123" s="56"/>
    </row>
    <row r="124" spans="1:5" x14ac:dyDescent="0.2">
      <c r="A124" s="54">
        <v>5137</v>
      </c>
      <c r="B124" s="51" t="s">
        <v>386</v>
      </c>
      <c r="C124" s="55">
        <v>10550</v>
      </c>
      <c r="D124" s="57">
        <f t="shared" si="0"/>
        <v>5.6941321105036203E-3</v>
      </c>
      <c r="E124" s="56"/>
    </row>
    <row r="125" spans="1:5" x14ac:dyDescent="0.2">
      <c r="A125" s="54">
        <v>5138</v>
      </c>
      <c r="B125" s="51" t="s">
        <v>387</v>
      </c>
      <c r="C125" s="55">
        <v>8735.0300000000007</v>
      </c>
      <c r="D125" s="57">
        <f t="shared" si="0"/>
        <v>4.7145416880770086E-3</v>
      </c>
      <c r="E125" s="56"/>
    </row>
    <row r="126" spans="1:5" x14ac:dyDescent="0.2">
      <c r="A126" s="54">
        <v>5139</v>
      </c>
      <c r="B126" s="51" t="s">
        <v>388</v>
      </c>
      <c r="C126" s="55">
        <v>29000</v>
      </c>
      <c r="D126" s="57">
        <f t="shared" si="0"/>
        <v>1.5652116701858291E-2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6300</v>
      </c>
      <c r="D127" s="57">
        <f t="shared" si="0"/>
        <v>3.4002874214381805E-3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6300</v>
      </c>
      <c r="D137" s="57">
        <f t="shared" si="0"/>
        <v>3.4002874214381805E-3</v>
      </c>
      <c r="E137" s="56"/>
    </row>
    <row r="138" spans="1:5" x14ac:dyDescent="0.2">
      <c r="A138" s="54">
        <v>5241</v>
      </c>
      <c r="B138" s="51" t="s">
        <v>398</v>
      </c>
      <c r="C138" s="55">
        <v>6300</v>
      </c>
      <c r="D138" s="57">
        <f t="shared" si="0"/>
        <v>3.4002874214381805E-3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48288.77</v>
      </c>
      <c r="D185" s="57">
        <f t="shared" si="1"/>
        <v>2.6062809083765296E-2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48288.77</v>
      </c>
      <c r="D186" s="57">
        <f t="shared" si="1"/>
        <v>2.6062809083765296E-2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48288.77</v>
      </c>
      <c r="D194" s="57">
        <f t="shared" si="1"/>
        <v>2.6062809083765296E-2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30" zoomScaleNormal="130" workbookViewId="0">
      <selection activeCell="A8" sqref="A8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2.7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2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0.5" customHeight="1" x14ac:dyDescent="0.2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5" spans="1:5" x14ac:dyDescent="0.2">
      <c r="A5" s="31" t="s">
        <v>174</v>
      </c>
      <c r="B5" s="31"/>
      <c r="C5" s="31"/>
      <c r="D5" s="31"/>
      <c r="E5" s="31"/>
    </row>
    <row r="6" spans="1:5" x14ac:dyDescent="0.2">
      <c r="A6" s="32" t="s">
        <v>146</v>
      </c>
      <c r="B6" s="32" t="s">
        <v>143</v>
      </c>
      <c r="C6" s="32" t="s">
        <v>144</v>
      </c>
      <c r="D6" s="32" t="s">
        <v>145</v>
      </c>
      <c r="E6" s="32" t="s">
        <v>147</v>
      </c>
    </row>
    <row r="7" spans="1:5" x14ac:dyDescent="0.2">
      <c r="A7" s="33">
        <v>3110</v>
      </c>
      <c r="B7" s="29" t="s">
        <v>336</v>
      </c>
      <c r="C7" s="34">
        <v>340758.6</v>
      </c>
    </row>
    <row r="8" spans="1:5" x14ac:dyDescent="0.2">
      <c r="A8" s="33">
        <v>3120</v>
      </c>
      <c r="B8" s="29" t="s">
        <v>469</v>
      </c>
      <c r="C8" s="34">
        <v>0</v>
      </c>
    </row>
    <row r="9" spans="1:5" x14ac:dyDescent="0.2">
      <c r="A9" s="33">
        <v>3130</v>
      </c>
      <c r="B9" s="29" t="s">
        <v>470</v>
      </c>
      <c r="C9" s="34">
        <v>0</v>
      </c>
    </row>
    <row r="11" spans="1:5" x14ac:dyDescent="0.2">
      <c r="A11" s="31" t="s">
        <v>176</v>
      </c>
      <c r="B11" s="31"/>
      <c r="C11" s="31"/>
      <c r="D11" s="31"/>
      <c r="E11" s="31"/>
    </row>
    <row r="12" spans="1:5" x14ac:dyDescent="0.2">
      <c r="A12" s="32" t="s">
        <v>146</v>
      </c>
      <c r="B12" s="32" t="s">
        <v>143</v>
      </c>
      <c r="C12" s="32" t="s">
        <v>144</v>
      </c>
      <c r="D12" s="32" t="s">
        <v>471</v>
      </c>
      <c r="E12" s="32"/>
    </row>
    <row r="13" spans="1:5" x14ac:dyDescent="0.2">
      <c r="A13" s="33">
        <v>3210</v>
      </c>
      <c r="B13" s="29" t="s">
        <v>472</v>
      </c>
      <c r="C13" s="34">
        <v>419716.21</v>
      </c>
    </row>
    <row r="14" spans="1:5" x14ac:dyDescent="0.2">
      <c r="A14" s="33">
        <v>3220</v>
      </c>
      <c r="B14" s="29" t="s">
        <v>473</v>
      </c>
      <c r="C14" s="34">
        <v>537834.87</v>
      </c>
    </row>
    <row r="15" spans="1:5" x14ac:dyDescent="0.2">
      <c r="A15" s="33">
        <v>3230</v>
      </c>
      <c r="B15" s="29" t="s">
        <v>474</v>
      </c>
      <c r="C15" s="34">
        <f>SUM(C16:C19)</f>
        <v>0</v>
      </c>
    </row>
    <row r="16" spans="1:5" x14ac:dyDescent="0.2">
      <c r="A16" s="33">
        <v>3231</v>
      </c>
      <c r="B16" s="29" t="s">
        <v>475</v>
      </c>
      <c r="C16" s="34">
        <v>0</v>
      </c>
    </row>
    <row r="17" spans="1:3" x14ac:dyDescent="0.2">
      <c r="A17" s="33">
        <v>3232</v>
      </c>
      <c r="B17" s="29" t="s">
        <v>476</v>
      </c>
      <c r="C17" s="34">
        <v>0</v>
      </c>
    </row>
    <row r="18" spans="1:3" x14ac:dyDescent="0.2">
      <c r="A18" s="33">
        <v>3233</v>
      </c>
      <c r="B18" s="29" t="s">
        <v>477</v>
      </c>
      <c r="C18" s="34">
        <v>0</v>
      </c>
    </row>
    <row r="19" spans="1:3" x14ac:dyDescent="0.2">
      <c r="A19" s="33">
        <v>3239</v>
      </c>
      <c r="B19" s="29" t="s">
        <v>478</v>
      </c>
      <c r="C19" s="34">
        <v>0</v>
      </c>
    </row>
    <row r="20" spans="1:3" x14ac:dyDescent="0.2">
      <c r="A20" s="33">
        <v>3240</v>
      </c>
      <c r="B20" s="29" t="s">
        <v>479</v>
      </c>
      <c r="C20" s="34">
        <f>SUM(C21:C23)</f>
        <v>0</v>
      </c>
    </row>
    <row r="21" spans="1:3" x14ac:dyDescent="0.2">
      <c r="A21" s="33">
        <v>3241</v>
      </c>
      <c r="B21" s="29" t="s">
        <v>480</v>
      </c>
      <c r="C21" s="34">
        <v>0</v>
      </c>
    </row>
    <row r="22" spans="1:3" x14ac:dyDescent="0.2">
      <c r="A22" s="33">
        <v>3242</v>
      </c>
      <c r="B22" s="29" t="s">
        <v>481</v>
      </c>
      <c r="C22" s="34">
        <v>0</v>
      </c>
    </row>
    <row r="23" spans="1:3" x14ac:dyDescent="0.2">
      <c r="A23" s="33">
        <v>3243</v>
      </c>
      <c r="B23" s="29" t="s">
        <v>482</v>
      </c>
      <c r="C23" s="34">
        <v>0</v>
      </c>
    </row>
    <row r="24" spans="1:3" x14ac:dyDescent="0.2">
      <c r="A24" s="33">
        <v>3250</v>
      </c>
      <c r="B24" s="29" t="s">
        <v>483</v>
      </c>
      <c r="C24" s="34">
        <f>SUM(C25:C26)</f>
        <v>0</v>
      </c>
    </row>
    <row r="25" spans="1:3" x14ac:dyDescent="0.2">
      <c r="A25" s="33">
        <v>3251</v>
      </c>
      <c r="B25" s="29" t="s">
        <v>484</v>
      </c>
      <c r="C25" s="34">
        <v>0</v>
      </c>
    </row>
    <row r="26" spans="1:3" x14ac:dyDescent="0.2">
      <c r="A26" s="33">
        <v>3252</v>
      </c>
      <c r="B26" s="29" t="s">
        <v>485</v>
      </c>
      <c r="C26" s="34">
        <v>0</v>
      </c>
    </row>
    <row r="28" spans="1:3" x14ac:dyDescent="0.2">
      <c r="B28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03" zoomScale="115" zoomScaleNormal="115" workbookViewId="0">
      <selection activeCell="A103" sqref="A103:XFD10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746149.53</v>
      </c>
      <c r="D10" s="34">
        <v>281455.25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746149.53</v>
      </c>
      <c r="D15" s="135">
        <f>SUM(D8:D14)</f>
        <v>281455.25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37341</v>
      </c>
      <c r="D28" s="135">
        <f>SUM(D29:D36)</f>
        <v>37341</v>
      </c>
      <c r="E28" s="130"/>
    </row>
    <row r="29" spans="1:5" x14ac:dyDescent="0.2">
      <c r="A29" s="33">
        <v>1241</v>
      </c>
      <c r="B29" s="29" t="s">
        <v>239</v>
      </c>
      <c r="C29" s="34">
        <v>22842</v>
      </c>
      <c r="D29" s="132">
        <v>22842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14499</v>
      </c>
      <c r="D34" s="132">
        <v>14499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37341</v>
      </c>
      <c r="D43" s="135">
        <f>D20+D28+D37</f>
        <v>37341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419716.21</v>
      </c>
      <c r="D47" s="135">
        <v>2264.94</v>
      </c>
    </row>
    <row r="48" spans="1:5" x14ac:dyDescent="0.2">
      <c r="A48" s="131"/>
      <c r="B48" s="136" t="s">
        <v>629</v>
      </c>
      <c r="C48" s="135">
        <f>C51+C63+C95+C98+C49</f>
        <v>48288.77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48288.77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48288.77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48288.77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468004.98000000004</v>
      </c>
      <c r="D126" s="135">
        <f>D47+D48+D104-D110-D113</f>
        <v>2264.94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2019-02-13T21:19:08Z</cp:lastPrinted>
  <dcterms:created xsi:type="dcterms:W3CDTF">2012-12-11T20:36:24Z</dcterms:created>
  <dcterms:modified xsi:type="dcterms:W3CDTF">2022-08-16T15:00:10Z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