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2015-2018 Informacion  contable-presupuestal\POA 2018\CTAS PUBLICAS 2018\4to.Trimestre\"/>
    </mc:Choice>
  </mc:AlternateContent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1" i="6"/>
  <c r="H50" i="6"/>
  <c r="H48" i="6"/>
  <c r="H46" i="6"/>
  <c r="H42" i="6"/>
  <c r="H41" i="6"/>
  <c r="H40" i="6"/>
  <c r="H39" i="6"/>
  <c r="H38" i="6"/>
  <c r="H36" i="6"/>
  <c r="H35" i="6"/>
  <c r="H34" i="6"/>
  <c r="H21" i="6"/>
  <c r="H16" i="6"/>
  <c r="H12" i="6"/>
  <c r="H11" i="6"/>
  <c r="H9" i="6"/>
  <c r="H8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H52" i="6" s="1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G77" i="6" s="1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D77" i="6" s="1"/>
  <c r="C69" i="6"/>
  <c r="C65" i="6"/>
  <c r="C57" i="6"/>
  <c r="C53" i="6"/>
  <c r="C43" i="6"/>
  <c r="E43" i="6" s="1"/>
  <c r="H43" i="6" s="1"/>
  <c r="C33" i="6"/>
  <c r="E33" i="6" s="1"/>
  <c r="H33" i="6" s="1"/>
  <c r="C23" i="6"/>
  <c r="E23" i="6" s="1"/>
  <c r="H23" i="6" s="1"/>
  <c r="C13" i="6"/>
  <c r="E13" i="6" s="1"/>
  <c r="H13" i="6" s="1"/>
  <c r="C5" i="6"/>
  <c r="C77" i="6" s="1"/>
  <c r="G42" i="5" l="1"/>
  <c r="F42" i="5"/>
  <c r="D42" i="5"/>
  <c r="E16" i="8"/>
  <c r="E5" i="6"/>
  <c r="H42" i="5"/>
  <c r="E25" i="5"/>
  <c r="E16" i="5"/>
  <c r="E42" i="5"/>
  <c r="H16" i="8"/>
  <c r="E77" i="6" l="1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<sst xmlns="http://schemas.openxmlformats.org/spreadsheetml/2006/main" count="203" uniqueCount="142">
  <si>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</si>
  <si>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</si>
  <si>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</si>
  <si>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</si>
  <si>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</si>
  <si>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</si>
  <si>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</si>
  <si>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</si>
  <si>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</si>
  <si>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</si>
  <si>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</si>
  <si>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</si>
  <si>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</si>
  <si>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</si>
  <si>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</si>
  <si>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</si>
  <si>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</si>
  <si>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</si>
  <si>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</si>
  <si>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</si>
  <si>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</si>
  <si>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</si>
  <si>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</si>
  <si>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</si>
  <si>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</si>
  <si>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</si>
  <si>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</si>
  <si>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</si>
  <si>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</si>
  <si>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</si>
  <si>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</si>
  <si>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</si>
  <si>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</si>
  <si>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</si>
  <si>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</si>
  <si>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</si>
  <si>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</si>
  <si>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</si>
  <si>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</si>
  <si>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</si>
  <si>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</si>
  <si>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</si>
  <si>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</si>
  <si>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</si>
  <si>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</si>
  <si>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</si>
  <si>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</si>
  <si>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</si>
  <si>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</si>
  <si>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</si>
  <si>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</si>
  <si>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</si>
  <si>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</si>
  <si>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</si>
  <si>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</si>
  <si>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</si>
  <si>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</si>
  <si>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</si>
  <si>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</si>
  <si>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</si>
  <si>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</si>
  <si>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</si>
  <si>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</si>
  <si>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</si>
  <si>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</si>
  <si>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</si>
  <si>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</si>
  <si>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</si>
  <si>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</si>
  <si>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</si>
  <si>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</si>
  <si>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</si>
  <si>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</si>
  <si>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</si>
  <si>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</si>
  <si>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</si>
  <si>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</si>
  <si>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</si>
  <si>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</si>
  <si>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</si>
  <si>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</si>
  <si>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</si>
  <si>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</si>
  <si>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</si>
  <si>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</si>
  <si>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</si>
  <si>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</si>
  <si>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</si>
  <si>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</si>
  <si>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</si>
  <si>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</si>
  <si>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</si>
  <si>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</si>
  <si>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</si>
  <si>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</si>
  <si>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</si>
  <si>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</si>
  <si>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</si>
  <si>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</si>
  <si>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</si>
  <si>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</si>
  <si>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</si>
  <si>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</si>
  <si>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</si>
  <si>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</si>
  <si>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</si>
  <si>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</si>
  <si>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</si>
  <si>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</si>
  <si>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</si>
  <si>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</si>
  <si>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</si>
  <si>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</si>
  <si>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</si>
  <si>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</si>
  <si>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</si>
  <si>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</si>
  <si>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</si>
  <si>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</si>
  <si>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</si>
  <si>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</si>
  <si>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</si>
  <si>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</si>
  <si>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</si>
  <si>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</si>
  <si>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</si>
  <si>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</si>
  <si>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</si>
  <si>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</si>
  <si>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</si>
  <si>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</si>
  <si>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</si>
  <si>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</si>
  <si>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COMISION MUNICIPAL DEL DEPORTE Y ATENCION A LA JUVENTUD DEL MUNICIPIO DE URIANGATO, GUANAJUATO.
ESTADO ANALÍTICO DEL EJERCICIO DEL PRESUPUESTO DE EGRESOS
Clasificación por Objeto del Gasto (Capítulo y Concepto)
Del 1 de Enero al AL 31 DE DICIEMBRE DEL 2018</t>
  </si>
  <si>
    <t>COMISION MUNICIPAL DEL DEPORTE Y ATENCION A LA JUVENTUD DEL MUNICIPIO DE URIANGATO, GUANAJUATO.
ESTADO ANALÍTICO DEL EJERCICIO DEL PRESUPUESTO DE EGRESOS
Clasificación Económica (por Tipo de Gasto)
Del 1 de Enero al AL 31 DE DICIEMBRE DEL 2018</t>
  </si>
  <si>
    <t>DIRECCION GENERAL Y DE ACTIVACION FÍSICA</t>
  </si>
  <si>
    <t>CAJA UNICA</t>
  </si>
  <si>
    <t>COMISION MUNICIPAL DEL DEPORTE Y ATENCION A LA JUVENTUD DEL MUNICIPIO DE URIANGATO, GUANAJUATO.
ESTADO ANALÍTICO DEL EJERCICIO DEL PRESUPUESTO DE EGRESOS
Clasificación Administrativa
Del 1 de Enero al AL 31 DE DICIEMBRE DEL 2018</t>
  </si>
  <si>
    <t>Gobierno (Federal/Estatal/Municipal) de COMISION MUNICIPAL DEL DEPORTE Y ATENCION A LA JUVENTUD DEL MUNICIPIO DE URIANGATO, GUANAJUATO.
Estado Analítico del Ejercicio del Presupuesto de Egresos
Clasificación Administrativa
Del 1 de Enero al AL 31 DE DICIEMBRE DEL 2018</t>
  </si>
  <si>
    <t>Sector Paraestatal del Gobierno (Federal/Estatal/Municipal) de COMISION MUNICIPAL DEL DEPORTE Y ATENCION A LA JUVENTUD DEL MUNICIPIO DE URIANGATO, GUANAJUATO.
Estado Analítico del Ejercicio del Presupuesto de Egresos
Clasificación Administrativa
Del 1 de Enero al AL 31 DE DICIEMBRE DEL 2018</t>
  </si>
  <si>
    <t>COMISION MUNICIPAL DEL DEPORTE Y ATENCION A LA JUVENTUD DEL MUNICIPIO DE URIANGATO, GUANAJUATO.
ESTADO ANALÍTICO DEL EJERCICIO DEL PRESUPUESTO DE EGRESOS
Clasificación Funcional (Finalidad y Función)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</si>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</sst>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>
      <alignment horizontal="center" vertical="center" wrapText="1"/>
    </xf>
    <xf numFmtId="0" fontId="2" fillId="0" borderId="12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10" workbookViewId="0">
      <selection activeCell="D14" sqref="D1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23.16406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8" t="s">
        <v>66</v>
      </c>
      <c r="B5" s="7"/>
      <c r="C5" s="14">
        <f>SUM(C6:C12)</f>
        <v>3081527</v>
      </c>
      <c r="D5" s="14">
        <f>SUM(D6:D12)</f>
        <v>16931.699999999997</v>
      </c>
      <c r="E5" s="14">
        <f>C5+D5</f>
        <v>3098458.7</v>
      </c>
      <c r="F5" s="14">
        <f>SUM(F6:F12)</f>
        <v>2964366.6999999997</v>
      </c>
      <c r="G5" s="14">
        <f>SUM(G6:G12)</f>
        <v>2964366.6999999997</v>
      </c>
      <c r="H5" s="14">
        <f>E5-F5</f>
        <v>134092.00000000047</v>
      </c>
    </row>
    <row r="6" spans="1:8" x14ac:dyDescent="0.2">
      <c r="A6" s="49">
        <v>1100</v>
      </c>
      <c r="B6" s="11" t="s">
        <v>75</v>
      </c>
      <c r="C6" s="15">
        <v>2255658</v>
      </c>
      <c r="D6" s="15">
        <v>0</v>
      </c>
      <c r="E6" s="15">
        <f t="shared" ref="E6:E69" si="0">C6+D6</f>
        <v>2255658</v>
      </c>
      <c r="F6" s="15">
        <v>2174056.0099999998</v>
      </c>
      <c r="G6" s="15">
        <v>2174056.0099999998</v>
      </c>
      <c r="H6" s="15">
        <f t="shared" ref="H6:H69" si="1">E6-F6</f>
        <v>81601.990000000224</v>
      </c>
    </row>
    <row r="7" spans="1:8" x14ac:dyDescent="0.2">
      <c r="A7" s="49">
        <v>1200</v>
      </c>
      <c r="B7" s="11" t="s">
        <v>76</v>
      </c>
      <c r="C7" s="15">
        <v>110340</v>
      </c>
      <c r="D7" s="15">
        <v>-93340</v>
      </c>
      <c r="E7" s="15">
        <f t="shared" si="0"/>
        <v>17000</v>
      </c>
      <c r="F7" s="15">
        <v>11250</v>
      </c>
      <c r="G7" s="15">
        <v>11250</v>
      </c>
      <c r="H7" s="15">
        <f t="shared" si="1"/>
        <v>5750</v>
      </c>
    </row>
    <row r="8" spans="1:8" x14ac:dyDescent="0.2">
      <c r="A8" s="49">
        <v>1300</v>
      </c>
      <c r="B8" s="11" t="s">
        <v>77</v>
      </c>
      <c r="C8" s="15">
        <v>404313</v>
      </c>
      <c r="D8" s="15">
        <v>10000</v>
      </c>
      <c r="E8" s="15">
        <f t="shared" si="0"/>
        <v>414313</v>
      </c>
      <c r="F8" s="15">
        <v>376902.17</v>
      </c>
      <c r="G8" s="15">
        <v>376902.17</v>
      </c>
      <c r="H8" s="15">
        <f t="shared" si="1"/>
        <v>37410.830000000016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78</v>
      </c>
      <c r="C10" s="15">
        <v>311216</v>
      </c>
      <c r="D10" s="15">
        <v>100271.7</v>
      </c>
      <c r="E10" s="15">
        <f t="shared" si="0"/>
        <v>411487.7</v>
      </c>
      <c r="F10" s="15">
        <v>402158.52</v>
      </c>
      <c r="G10" s="15">
        <v>402158.52</v>
      </c>
      <c r="H10" s="15">
        <f t="shared" si="1"/>
        <v>9329.179999999993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79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67</v>
      </c>
      <c r="B13" s="7"/>
      <c r="C13" s="15">
        <f>SUM(C14:C22)</f>
        <v>635400</v>
      </c>
      <c r="D13" s="15">
        <f>SUM(D14:D22)</f>
        <v>358236.93000000005</v>
      </c>
      <c r="E13" s="15">
        <f t="shared" si="0"/>
        <v>993636.93</v>
      </c>
      <c r="F13" s="15">
        <f>SUM(F14:F22)</f>
        <v>877695.85</v>
      </c>
      <c r="G13" s="15">
        <f>SUM(G14:G22)</f>
        <v>876569.85</v>
      </c>
      <c r="H13" s="15">
        <f t="shared" si="1"/>
        <v>115941.08000000007</v>
      </c>
    </row>
    <row r="14" spans="1:8" x14ac:dyDescent="0.2">
      <c r="A14" s="49">
        <v>2100</v>
      </c>
      <c r="B14" s="11" t="s">
        <v>80</v>
      </c>
      <c r="C14" s="15">
        <v>56000</v>
      </c>
      <c r="D14" s="15">
        <v>49468.05</v>
      </c>
      <c r="E14" s="15">
        <f t="shared" si="0"/>
        <v>105468.05</v>
      </c>
      <c r="F14" s="15">
        <v>102603.46</v>
      </c>
      <c r="G14" s="15">
        <v>102603.46</v>
      </c>
      <c r="H14" s="15">
        <f t="shared" si="1"/>
        <v>2864.5899999999965</v>
      </c>
    </row>
    <row r="15" spans="1:8" x14ac:dyDescent="0.2">
      <c r="A15" s="49">
        <v>2200</v>
      </c>
      <c r="B15" s="11" t="s">
        <v>81</v>
      </c>
      <c r="C15" s="15">
        <v>20000</v>
      </c>
      <c r="D15" s="15">
        <v>-8374.43</v>
      </c>
      <c r="E15" s="15">
        <f t="shared" si="0"/>
        <v>11625.57</v>
      </c>
      <c r="F15" s="15">
        <v>907</v>
      </c>
      <c r="G15" s="15">
        <v>0</v>
      </c>
      <c r="H15" s="15">
        <f t="shared" si="1"/>
        <v>10718.57</v>
      </c>
    </row>
    <row r="16" spans="1:8" x14ac:dyDescent="0.2">
      <c r="A16" s="49">
        <v>2300</v>
      </c>
      <c r="B16" s="11" t="s">
        <v>82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83</v>
      </c>
      <c r="C17" s="15">
        <v>131500</v>
      </c>
      <c r="D17" s="15">
        <v>155549.04999999999</v>
      </c>
      <c r="E17" s="15">
        <f t="shared" si="0"/>
        <v>287049.05</v>
      </c>
      <c r="F17" s="15">
        <v>281520.78999999998</v>
      </c>
      <c r="G17" s="15">
        <v>281520.78999999998</v>
      </c>
      <c r="H17" s="15">
        <f t="shared" si="1"/>
        <v>5528.2600000000093</v>
      </c>
    </row>
    <row r="18" spans="1:8" x14ac:dyDescent="0.2">
      <c r="A18" s="49">
        <v>2500</v>
      </c>
      <c r="B18" s="11" t="s">
        <v>84</v>
      </c>
      <c r="C18" s="15">
        <v>25000</v>
      </c>
      <c r="D18" s="15">
        <v>840</v>
      </c>
      <c r="E18" s="15">
        <f t="shared" si="0"/>
        <v>25840</v>
      </c>
      <c r="F18" s="15">
        <v>24795.5</v>
      </c>
      <c r="G18" s="15">
        <v>24576.5</v>
      </c>
      <c r="H18" s="15">
        <f t="shared" si="1"/>
        <v>1044.5</v>
      </c>
    </row>
    <row r="19" spans="1:8" x14ac:dyDescent="0.2">
      <c r="A19" s="49">
        <v>2600</v>
      </c>
      <c r="B19" s="11" t="s">
        <v>85</v>
      </c>
      <c r="C19" s="15">
        <v>320900</v>
      </c>
      <c r="D19" s="15">
        <v>55240.23</v>
      </c>
      <c r="E19" s="15">
        <f t="shared" si="0"/>
        <v>376140.23</v>
      </c>
      <c r="F19" s="15">
        <v>287927</v>
      </c>
      <c r="G19" s="15">
        <v>287927</v>
      </c>
      <c r="H19" s="15">
        <f t="shared" si="1"/>
        <v>88213.229999999981</v>
      </c>
    </row>
    <row r="20" spans="1:8" x14ac:dyDescent="0.2">
      <c r="A20" s="49">
        <v>2700</v>
      </c>
      <c r="B20" s="11" t="s">
        <v>86</v>
      </c>
      <c r="C20" s="15">
        <v>35000</v>
      </c>
      <c r="D20" s="15">
        <v>20496.37</v>
      </c>
      <c r="E20" s="15">
        <f t="shared" si="0"/>
        <v>55496.369999999995</v>
      </c>
      <c r="F20" s="15">
        <v>52948.37</v>
      </c>
      <c r="G20" s="15">
        <v>52948.37</v>
      </c>
      <c r="H20" s="15">
        <f t="shared" si="1"/>
        <v>2547.9999999999927</v>
      </c>
    </row>
    <row r="21" spans="1:8" x14ac:dyDescent="0.2">
      <c r="A21" s="49">
        <v>2800</v>
      </c>
      <c r="B21" s="11" t="s">
        <v>87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88</v>
      </c>
      <c r="C22" s="15">
        <v>47000</v>
      </c>
      <c r="D22" s="15">
        <v>85017.66</v>
      </c>
      <c r="E22" s="15">
        <f t="shared" si="0"/>
        <v>132017.66</v>
      </c>
      <c r="F22" s="15">
        <v>126993.73</v>
      </c>
      <c r="G22" s="15">
        <v>126993.73</v>
      </c>
      <c r="H22" s="15">
        <f t="shared" si="1"/>
        <v>5023.9300000000076</v>
      </c>
    </row>
    <row r="23" spans="1:8" x14ac:dyDescent="0.2">
      <c r="A23" s="48" t="s">
        <v>68</v>
      </c>
      <c r="B23" s="7"/>
      <c r="C23" s="15">
        <f>SUM(C24:C32)</f>
        <v>1125073</v>
      </c>
      <c r="D23" s="15">
        <f>SUM(D24:D32)</f>
        <v>192720.85</v>
      </c>
      <c r="E23" s="15">
        <f t="shared" si="0"/>
        <v>1317793.8500000001</v>
      </c>
      <c r="F23" s="15">
        <f>SUM(F24:F32)</f>
        <v>1294530.43</v>
      </c>
      <c r="G23" s="15">
        <f>SUM(G24:G32)</f>
        <v>1278143.43</v>
      </c>
      <c r="H23" s="15">
        <f t="shared" si="1"/>
        <v>23263.420000000158</v>
      </c>
    </row>
    <row r="24" spans="1:8" x14ac:dyDescent="0.2">
      <c r="A24" s="49">
        <v>3100</v>
      </c>
      <c r="B24" s="11" t="s">
        <v>89</v>
      </c>
      <c r="C24" s="15">
        <v>296265</v>
      </c>
      <c r="D24" s="15">
        <v>92000</v>
      </c>
      <c r="E24" s="15">
        <f t="shared" si="0"/>
        <v>388265</v>
      </c>
      <c r="F24" s="15">
        <v>385397.47</v>
      </c>
      <c r="G24" s="15">
        <v>369560.47</v>
      </c>
      <c r="H24" s="15">
        <f t="shared" si="1"/>
        <v>2867.5300000000279</v>
      </c>
    </row>
    <row r="25" spans="1:8" x14ac:dyDescent="0.2">
      <c r="A25" s="49">
        <v>3200</v>
      </c>
      <c r="B25" s="11" t="s">
        <v>90</v>
      </c>
      <c r="C25" s="15">
        <v>22500</v>
      </c>
      <c r="D25" s="15">
        <v>-6500</v>
      </c>
      <c r="E25" s="15">
        <f t="shared" si="0"/>
        <v>16000</v>
      </c>
      <c r="F25" s="15">
        <v>11600</v>
      </c>
      <c r="G25" s="15">
        <v>11600</v>
      </c>
      <c r="H25" s="15">
        <f t="shared" si="1"/>
        <v>4400</v>
      </c>
    </row>
    <row r="26" spans="1:8" x14ac:dyDescent="0.2">
      <c r="A26" s="49">
        <v>3300</v>
      </c>
      <c r="B26" s="11" t="s">
        <v>91</v>
      </c>
      <c r="C26" s="15">
        <v>330546</v>
      </c>
      <c r="D26" s="15">
        <v>143688.29</v>
      </c>
      <c r="E26" s="15">
        <f t="shared" si="0"/>
        <v>474234.29000000004</v>
      </c>
      <c r="F26" s="15">
        <v>470327.28</v>
      </c>
      <c r="G26" s="15">
        <v>469778.27</v>
      </c>
      <c r="H26" s="15">
        <f t="shared" si="1"/>
        <v>3907.0100000000093</v>
      </c>
    </row>
    <row r="27" spans="1:8" x14ac:dyDescent="0.2">
      <c r="A27" s="49">
        <v>3400</v>
      </c>
      <c r="B27" s="11" t="s">
        <v>92</v>
      </c>
      <c r="C27" s="15">
        <v>25000</v>
      </c>
      <c r="D27" s="15">
        <v>5500</v>
      </c>
      <c r="E27" s="15">
        <f t="shared" si="0"/>
        <v>30500</v>
      </c>
      <c r="F27" s="15">
        <v>27320.71</v>
      </c>
      <c r="G27" s="15">
        <v>27320.71</v>
      </c>
      <c r="H27" s="15">
        <f t="shared" si="1"/>
        <v>3179.2900000000009</v>
      </c>
    </row>
    <row r="28" spans="1:8" x14ac:dyDescent="0.2">
      <c r="A28" s="49">
        <v>3500</v>
      </c>
      <c r="B28" s="11" t="s">
        <v>93</v>
      </c>
      <c r="C28" s="15">
        <v>61000</v>
      </c>
      <c r="D28" s="15">
        <v>43588.42</v>
      </c>
      <c r="E28" s="15">
        <f t="shared" si="0"/>
        <v>104588.42</v>
      </c>
      <c r="F28" s="15">
        <v>99441.25</v>
      </c>
      <c r="G28" s="15">
        <v>99441.25</v>
      </c>
      <c r="H28" s="15">
        <f t="shared" si="1"/>
        <v>5147.1699999999983</v>
      </c>
    </row>
    <row r="29" spans="1:8" x14ac:dyDescent="0.2">
      <c r="A29" s="49">
        <v>3600</v>
      </c>
      <c r="B29" s="11" t="s">
        <v>94</v>
      </c>
      <c r="C29" s="15">
        <v>11000</v>
      </c>
      <c r="D29" s="15">
        <v>-11000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95</v>
      </c>
      <c r="C30" s="15">
        <v>15000</v>
      </c>
      <c r="D30" s="15">
        <v>9649.42</v>
      </c>
      <c r="E30" s="15">
        <f t="shared" si="0"/>
        <v>24649.42</v>
      </c>
      <c r="F30" s="15">
        <v>22515.84</v>
      </c>
      <c r="G30" s="15">
        <v>22515.84</v>
      </c>
      <c r="H30" s="15">
        <f t="shared" si="1"/>
        <v>2133.5799999999981</v>
      </c>
    </row>
    <row r="31" spans="1:8" x14ac:dyDescent="0.2">
      <c r="A31" s="49">
        <v>3800</v>
      </c>
      <c r="B31" s="11" t="s">
        <v>96</v>
      </c>
      <c r="C31" s="15">
        <v>314762</v>
      </c>
      <c r="D31" s="15">
        <v>-91123.28</v>
      </c>
      <c r="E31" s="15">
        <f t="shared" si="0"/>
        <v>223638.72</v>
      </c>
      <c r="F31" s="15">
        <v>223638.72</v>
      </c>
      <c r="G31" s="15">
        <v>223637.73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49000</v>
      </c>
      <c r="D32" s="15">
        <v>6918</v>
      </c>
      <c r="E32" s="15">
        <f t="shared" si="0"/>
        <v>55918</v>
      </c>
      <c r="F32" s="15">
        <v>54289.16</v>
      </c>
      <c r="G32" s="15">
        <v>54289.16</v>
      </c>
      <c r="H32" s="15">
        <f t="shared" si="1"/>
        <v>1628.8399999999965</v>
      </c>
    </row>
    <row r="33" spans="1:8" x14ac:dyDescent="0.2">
      <c r="A33" s="48" t="s">
        <v>69</v>
      </c>
      <c r="B33" s="7"/>
      <c r="C33" s="15">
        <f>SUM(C34:C42)</f>
        <v>88000</v>
      </c>
      <c r="D33" s="15">
        <f>SUM(D34:D42)</f>
        <v>38603.03</v>
      </c>
      <c r="E33" s="15">
        <f t="shared" si="0"/>
        <v>126603.03</v>
      </c>
      <c r="F33" s="15">
        <f>SUM(F34:F42)</f>
        <v>126338.8</v>
      </c>
      <c r="G33" s="15">
        <f>SUM(G34:G42)</f>
        <v>123907.93</v>
      </c>
      <c r="H33" s="15">
        <f t="shared" si="1"/>
        <v>264.22999999999593</v>
      </c>
    </row>
    <row r="34" spans="1:8" x14ac:dyDescent="0.2">
      <c r="A34" s="49">
        <v>4100</v>
      </c>
      <c r="B34" s="11" t="s">
        <v>97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98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99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100</v>
      </c>
      <c r="C37" s="15">
        <v>88000</v>
      </c>
      <c r="D37" s="15">
        <v>38603.03</v>
      </c>
      <c r="E37" s="15">
        <f t="shared" si="0"/>
        <v>126603.03</v>
      </c>
      <c r="F37" s="15">
        <v>126338.8</v>
      </c>
      <c r="G37" s="15">
        <v>123907.93</v>
      </c>
      <c r="H37" s="15">
        <f t="shared" si="1"/>
        <v>264.22999999999593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101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102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103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70</v>
      </c>
      <c r="B43" s="7"/>
      <c r="C43" s="15">
        <f>SUM(C44:C52)</f>
        <v>15000</v>
      </c>
      <c r="D43" s="15">
        <f>SUM(D44:D52)</f>
        <v>73676.800000000003</v>
      </c>
      <c r="E43" s="15">
        <f t="shared" si="0"/>
        <v>88676.800000000003</v>
      </c>
      <c r="F43" s="15">
        <f>SUM(F44:F52)</f>
        <v>84875.209999999992</v>
      </c>
      <c r="G43" s="15">
        <f>SUM(G44:G52)</f>
        <v>84875.209999999992</v>
      </c>
      <c r="H43" s="15">
        <f t="shared" si="1"/>
        <v>3801.5900000000111</v>
      </c>
    </row>
    <row r="44" spans="1:8" x14ac:dyDescent="0.2">
      <c r="A44" s="49">
        <v>5100</v>
      </c>
      <c r="B44" s="11" t="s">
        <v>104</v>
      </c>
      <c r="C44" s="15">
        <v>1000</v>
      </c>
      <c r="D44" s="15">
        <v>0</v>
      </c>
      <c r="E44" s="15">
        <f t="shared" si="0"/>
        <v>1000</v>
      </c>
      <c r="F44" s="15">
        <v>0</v>
      </c>
      <c r="G44" s="15">
        <v>0</v>
      </c>
      <c r="H44" s="15">
        <f t="shared" si="1"/>
        <v>1000</v>
      </c>
    </row>
    <row r="45" spans="1:8" x14ac:dyDescent="0.2">
      <c r="A45" s="49">
        <v>5200</v>
      </c>
      <c r="B45" s="11" t="s">
        <v>105</v>
      </c>
      <c r="C45" s="15">
        <v>2000</v>
      </c>
      <c r="D45" s="15">
        <v>35096.800000000003</v>
      </c>
      <c r="E45" s="15">
        <f t="shared" si="0"/>
        <v>37096.800000000003</v>
      </c>
      <c r="F45" s="15">
        <v>37096.800000000003</v>
      </c>
      <c r="G45" s="15">
        <v>37096.800000000003</v>
      </c>
      <c r="H45" s="15">
        <f t="shared" si="1"/>
        <v>0</v>
      </c>
    </row>
    <row r="46" spans="1:8" x14ac:dyDescent="0.2">
      <c r="A46" s="49">
        <v>5300</v>
      </c>
      <c r="B46" s="11" t="s">
        <v>106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107</v>
      </c>
      <c r="C47" s="15">
        <v>1000</v>
      </c>
      <c r="D47" s="15">
        <v>0</v>
      </c>
      <c r="E47" s="15">
        <f t="shared" si="0"/>
        <v>1000</v>
      </c>
      <c r="F47" s="15">
        <v>0</v>
      </c>
      <c r="G47" s="15">
        <v>0</v>
      </c>
      <c r="H47" s="15">
        <f t="shared" si="1"/>
        <v>1000</v>
      </c>
    </row>
    <row r="48" spans="1:8" x14ac:dyDescent="0.2">
      <c r="A48" s="49">
        <v>5500</v>
      </c>
      <c r="B48" s="11" t="s">
        <v>108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109</v>
      </c>
      <c r="C49" s="15">
        <v>6000</v>
      </c>
      <c r="D49" s="15">
        <v>38580</v>
      </c>
      <c r="E49" s="15">
        <f t="shared" si="0"/>
        <v>44580</v>
      </c>
      <c r="F49" s="15">
        <v>43150.01</v>
      </c>
      <c r="G49" s="15">
        <v>43150.01</v>
      </c>
      <c r="H49" s="15">
        <f t="shared" si="1"/>
        <v>1429.989999999998</v>
      </c>
    </row>
    <row r="50" spans="1:8" x14ac:dyDescent="0.2">
      <c r="A50" s="49">
        <v>5700</v>
      </c>
      <c r="B50" s="11" t="s">
        <v>110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111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112</v>
      </c>
      <c r="C52" s="15">
        <v>5000</v>
      </c>
      <c r="D52" s="15">
        <v>0</v>
      </c>
      <c r="E52" s="15">
        <f t="shared" si="0"/>
        <v>5000</v>
      </c>
      <c r="F52" s="15">
        <v>4628.3999999999996</v>
      </c>
      <c r="G52" s="15">
        <v>4628.3999999999996</v>
      </c>
      <c r="H52" s="15">
        <f t="shared" si="1"/>
        <v>371.60000000000036</v>
      </c>
    </row>
    <row r="53" spans="1:8" x14ac:dyDescent="0.2">
      <c r="A53" s="48" t="s">
        <v>71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113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114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115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72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116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117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118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119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120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121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122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73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74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123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124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125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126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127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128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129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58</v>
      </c>
      <c r="C77" s="17">
        <f t="shared" ref="C77:H77" si="4">SUM(C5+C13+C23+C33+C43+C53+C57+C65+C69)</f>
        <v>4945000</v>
      </c>
      <c r="D77" s="17">
        <f t="shared" si="4"/>
        <v>680169.31000000017</v>
      </c>
      <c r="E77" s="17">
        <f t="shared" si="4"/>
        <v>5625169.3100000005</v>
      </c>
      <c r="F77" s="17">
        <f t="shared" si="4"/>
        <v>5347806.9899999993</v>
      </c>
      <c r="G77" s="17">
        <f t="shared" si="4"/>
        <v>5327863.1199999992</v>
      </c>
      <c r="H77" s="17">
        <f t="shared" si="4"/>
        <v>277362.32000000071</v>
      </c>
    </row>
    <row r="79" spans="1:8" ht="19.5" customHeight="1" x14ac:dyDescent="0.2">
      <c r="B79" s="63" t="s">
        <v>141</v>
      </c>
      <c r="C79" s="63"/>
      <c r="D79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79:D7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Normal="100" workbookViewId="0">
      <selection activeCell="B18" sqref="B18:D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4930000</v>
      </c>
      <c r="D6" s="50">
        <v>606492.51</v>
      </c>
      <c r="E6" s="50">
        <f>C6+D6</f>
        <v>5536492.5099999998</v>
      </c>
      <c r="F6" s="50">
        <v>5262931.78</v>
      </c>
      <c r="G6" s="50">
        <v>5242987.91</v>
      </c>
      <c r="H6" s="50">
        <f>E6-F6</f>
        <v>273560.72999999952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15000</v>
      </c>
      <c r="D8" s="50">
        <v>73676.800000000003</v>
      </c>
      <c r="E8" s="50">
        <f>C8+D8</f>
        <v>88676.800000000003</v>
      </c>
      <c r="F8" s="50">
        <v>84875.21</v>
      </c>
      <c r="G8" s="50">
        <v>84875.21</v>
      </c>
      <c r="H8" s="50">
        <f>E8-F8</f>
        <v>3801.5899999999965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58</v>
      </c>
      <c r="C16" s="17">
        <f>SUM(C6+C8+C10+C12+C14)</f>
        <v>4945000</v>
      </c>
      <c r="D16" s="17">
        <f>SUM(D6+D8+D10+D12+D14)</f>
        <v>680169.31</v>
      </c>
      <c r="E16" s="17">
        <f>SUM(E6+E8+E10+E12+E14)</f>
        <v>5625169.3099999996</v>
      </c>
      <c r="F16" s="17">
        <f t="shared" ref="F16:H16" si="0">SUM(F6+F8+F10+F12+F14)</f>
        <v>5347806.99</v>
      </c>
      <c r="G16" s="17">
        <f t="shared" si="0"/>
        <v>5327863.12</v>
      </c>
      <c r="H16" s="17">
        <f t="shared" si="0"/>
        <v>277362.31999999948</v>
      </c>
    </row>
    <row r="18" spans="2:4" ht="29.25" customHeight="1" x14ac:dyDescent="0.2">
      <c r="B18" s="64" t="s">
        <v>141</v>
      </c>
      <c r="C18" s="64"/>
      <c r="D18" s="64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D1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workbookViewId="0">
      <selection activeCell="B55" sqref="B55:D5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59</v>
      </c>
      <c r="B3" s="58"/>
      <c r="C3" s="52" t="s">
        <v>65</v>
      </c>
      <c r="D3" s="53"/>
      <c r="E3" s="53"/>
      <c r="F3" s="53"/>
      <c r="G3" s="54"/>
      <c r="H3" s="55" t="s">
        <v>64</v>
      </c>
    </row>
    <row r="4" spans="1:8" ht="24.95" customHeight="1" x14ac:dyDescent="0.2">
      <c r="A4" s="59"/>
      <c r="B4" s="60"/>
      <c r="C4" s="9" t="s">
        <v>60</v>
      </c>
      <c r="D4" s="9" t="s">
        <v>130</v>
      </c>
      <c r="E4" s="9" t="s">
        <v>61</v>
      </c>
      <c r="F4" s="9" t="s">
        <v>62</v>
      </c>
      <c r="G4" s="9" t="s">
        <v>63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131</v>
      </c>
      <c r="F5" s="10">
        <v>4</v>
      </c>
      <c r="G5" s="10">
        <v>5</v>
      </c>
      <c r="H5" s="10" t="s">
        <v>132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135</v>
      </c>
      <c r="B7" s="22"/>
      <c r="C7" s="15">
        <v>4945000</v>
      </c>
      <c r="D7" s="15">
        <v>680169.31</v>
      </c>
      <c r="E7" s="15">
        <f>C7+D7</f>
        <v>5625169.3100000005</v>
      </c>
      <c r="F7" s="15">
        <v>5347806.99</v>
      </c>
      <c r="G7" s="15">
        <v>5327863.12</v>
      </c>
      <c r="H7" s="15">
        <f>E7-F7</f>
        <v>277362.3200000003</v>
      </c>
    </row>
    <row r="8" spans="1:8" x14ac:dyDescent="0.2">
      <c r="A8" s="4" t="s">
        <v>136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53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54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55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56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57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58</v>
      </c>
      <c r="C16" s="23">
        <f t="shared" ref="C16:H16" si="2">SUM(C7:C15)</f>
        <v>4945000</v>
      </c>
      <c r="D16" s="23">
        <f t="shared" si="2"/>
        <v>680169.31</v>
      </c>
      <c r="E16" s="23">
        <f t="shared" si="2"/>
        <v>5625169.3100000005</v>
      </c>
      <c r="F16" s="23">
        <f t="shared" si="2"/>
        <v>5347806.99</v>
      </c>
      <c r="G16" s="23">
        <f t="shared" si="2"/>
        <v>5327863.12</v>
      </c>
      <c r="H16" s="23">
        <f t="shared" si="2"/>
        <v>277362.3200000003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59</v>
      </c>
      <c r="B21" s="58"/>
      <c r="C21" s="52" t="s">
        <v>65</v>
      </c>
      <c r="D21" s="53"/>
      <c r="E21" s="53"/>
      <c r="F21" s="53"/>
      <c r="G21" s="54"/>
      <c r="H21" s="55" t="s">
        <v>64</v>
      </c>
    </row>
    <row r="22" spans="1:8" ht="22.5" x14ac:dyDescent="0.2">
      <c r="A22" s="59"/>
      <c r="B22" s="60"/>
      <c r="C22" s="9" t="s">
        <v>60</v>
      </c>
      <c r="D22" s="9" t="s">
        <v>130</v>
      </c>
      <c r="E22" s="9" t="s">
        <v>61</v>
      </c>
      <c r="F22" s="9" t="s">
        <v>62</v>
      </c>
      <c r="G22" s="9" t="s">
        <v>63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131</v>
      </c>
      <c r="F23" s="10">
        <v>4</v>
      </c>
      <c r="G23" s="10">
        <v>5</v>
      </c>
      <c r="H23" s="10" t="s">
        <v>132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58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59</v>
      </c>
      <c r="B34" s="58"/>
      <c r="C34" s="52" t="s">
        <v>65</v>
      </c>
      <c r="D34" s="53"/>
      <c r="E34" s="53"/>
      <c r="F34" s="53"/>
      <c r="G34" s="54"/>
      <c r="H34" s="55" t="s">
        <v>64</v>
      </c>
    </row>
    <row r="35" spans="1:8" ht="22.5" x14ac:dyDescent="0.2">
      <c r="A35" s="59"/>
      <c r="B35" s="60"/>
      <c r="C35" s="9" t="s">
        <v>60</v>
      </c>
      <c r="D35" s="9" t="s">
        <v>130</v>
      </c>
      <c r="E35" s="9" t="s">
        <v>61</v>
      </c>
      <c r="F35" s="9" t="s">
        <v>62</v>
      </c>
      <c r="G35" s="9" t="s">
        <v>63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131</v>
      </c>
      <c r="F36" s="10">
        <v>4</v>
      </c>
      <c r="G36" s="10">
        <v>5</v>
      </c>
      <c r="H36" s="10" t="s">
        <v>132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58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5" spans="1:8" ht="21" customHeight="1" x14ac:dyDescent="0.2">
      <c r="B55" s="64" t="s">
        <v>141</v>
      </c>
      <c r="C55" s="64"/>
      <c r="D55" s="64"/>
    </row>
  </sheetData>
  <sheetProtection formatCells="0" formatColumns="0" formatRows="0" insertRows="0" deleteRows="0" autoFilter="0"/>
  <mergeCells count="13">
    <mergeCell ref="C21:G21"/>
    <mergeCell ref="H21:H22"/>
    <mergeCell ref="A1:H1"/>
    <mergeCell ref="A3:B5"/>
    <mergeCell ref="A19:H19"/>
    <mergeCell ref="A21:B23"/>
    <mergeCell ref="C3:G3"/>
    <mergeCell ref="H3:H4"/>
    <mergeCell ref="B55:D5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B49" sqref="B4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4945000</v>
      </c>
      <c r="D16" s="15">
        <f t="shared" si="3"/>
        <v>680169.31</v>
      </c>
      <c r="E16" s="15">
        <f t="shared" si="3"/>
        <v>5625169.3100000005</v>
      </c>
      <c r="F16" s="15">
        <f t="shared" si="3"/>
        <v>5347806.99</v>
      </c>
      <c r="G16" s="15">
        <f t="shared" si="3"/>
        <v>5327863.12</v>
      </c>
      <c r="H16" s="15">
        <f t="shared" si="3"/>
        <v>277362.3200000003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4945000</v>
      </c>
      <c r="D20" s="15">
        <v>680169.31</v>
      </c>
      <c r="E20" s="15">
        <f t="shared" si="5"/>
        <v>5625169.3100000005</v>
      </c>
      <c r="F20" s="15">
        <v>5347806.99</v>
      </c>
      <c r="G20" s="15">
        <v>5327863.12</v>
      </c>
      <c r="H20" s="15">
        <f t="shared" si="4"/>
        <v>277362.3200000003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58</v>
      </c>
      <c r="C42" s="23">
        <f t="shared" ref="C42:H42" si="12">SUM(C36+C25+C16+C6)</f>
        <v>4945000</v>
      </c>
      <c r="D42" s="23">
        <f t="shared" si="12"/>
        <v>680169.31</v>
      </c>
      <c r="E42" s="23">
        <f t="shared" si="12"/>
        <v>5625169.3100000005</v>
      </c>
      <c r="F42" s="23">
        <f t="shared" si="12"/>
        <v>5347806.99</v>
      </c>
      <c r="G42" s="23">
        <f t="shared" si="12"/>
        <v>5327863.12</v>
      </c>
      <c r="H42" s="23">
        <f t="shared" si="12"/>
        <v>277362.3200000003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ht="24.75" customHeight="1" x14ac:dyDescent="0.2">
      <c r="A44" s="37"/>
      <c r="B44" s="64" t="s">
        <v>141</v>
      </c>
      <c r="C44" s="64"/>
      <c r="D44" s="64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B44:D4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2018-03-08T21:21:25Z</cp:lastPrinted>
  <dcterms:created xsi:type="dcterms:W3CDTF">2014-02-10T03:37:14Z</dcterms:created>
  <dcterms:modified xsi:type="dcterms:W3CDTF">2019-01-28T19:50:44Z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