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I10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<sst xmlns="http://schemas.openxmlformats.org/spreadsheetml/2006/main" count="66" uniqueCount="66">
  <si>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</si>
  <si>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</si>
  <si>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</si>
  <si>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</si>
  <si>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</si>
  <si>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</si>
  <si>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</si>
  <si>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</si>
  <si>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</si>
  <si>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</si>
  <si>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</si>
  <si>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</si>
  <si>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</si>
  <si>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</si>
  <si>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</si>
  <si>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</si>
  <si>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</si>
  <si>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</si>
  <si>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</si>
  <si>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</si>
  <si>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</si>
  <si>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</si>
  <si>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</si>
  <si>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</si>
  <si>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</si>
  <si>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</si>
  <si>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</si>
  <si>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</si>
  <si>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</si>
  <si>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</si>
  <si>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</si>
  <si>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</si>
  <si>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</si>
  <si>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</si>
  <si>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</si>
  <si>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</si>
  <si>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</si>
  <si>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</si>
  <si>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</si>
  <si>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</si>
  <si>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</si>
  <si>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</si>
  <si>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</si>
  <si>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</si>
  <si>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</si>
  <si>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</si>
  <si>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</si>
  <si>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</si>
  <si>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</si>
  <si>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</si>
  <si>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</si>
  <si>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</si>
  <si>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</si>
  <si>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</si>
  <si>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</si>
  <si>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</si>
  <si>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</si>
  <si>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</si>
  <si>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</si>
  <si>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</si>
  <si>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</si>
  <si>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</si>
  <si>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</si>
  <si>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</si>
  <si>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 URIANGATO
GASTO POR CATEGORÍA PROGRAMÁTICA
Del 1 de Enero al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</si>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</sst>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16" zoomScaleNormal="100" zoomScaleSheetLayoutView="90" workbookViewId="0">
      <selection activeCell="B39" sqref="B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1182149.3700000001</v>
      </c>
      <c r="E10" s="18">
        <f>SUM(E11:E18)</f>
        <v>643372.47</v>
      </c>
      <c r="F10" s="18">
        <f t="shared" ref="F10:I10" si="1">SUM(F11:F18)</f>
        <v>1825521.8400000003</v>
      </c>
      <c r="G10" s="18">
        <f t="shared" si="1"/>
        <v>1627272.36</v>
      </c>
      <c r="H10" s="18">
        <f t="shared" si="1"/>
        <v>1627272.36</v>
      </c>
      <c r="I10" s="18">
        <f t="shared" si="1"/>
        <v>198249.48000000021</v>
      </c>
    </row>
    <row r="11" spans="1:9" x14ac:dyDescent="0.2">
      <c r="A11" s="27" t="s">
        <v>46</v>
      </c>
      <c r="B11" s="9"/>
      <c r="C11" s="3" t="s">
        <v>4</v>
      </c>
      <c r="D11" s="19">
        <v>1099149.3700000001</v>
      </c>
      <c r="E11" s="19">
        <v>649624.39</v>
      </c>
      <c r="F11" s="19">
        <f t="shared" ref="F11:F18" si="2">D11+E11</f>
        <v>1748773.7600000002</v>
      </c>
      <c r="G11" s="19">
        <v>1594395.52</v>
      </c>
      <c r="H11" s="19">
        <v>1594395.52</v>
      </c>
      <c r="I11" s="19">
        <f t="shared" ref="I11:I18" si="3">F11-G11</f>
        <v>154378.24000000022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83000</v>
      </c>
      <c r="E14" s="19">
        <v>-6251.92</v>
      </c>
      <c r="F14" s="19">
        <f t="shared" si="2"/>
        <v>76748.08</v>
      </c>
      <c r="G14" s="19">
        <v>32876.839999999997</v>
      </c>
      <c r="H14" s="19">
        <v>32876.839999999997</v>
      </c>
      <c r="I14" s="19">
        <f t="shared" si="3"/>
        <v>43871.240000000005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2583995.63</v>
      </c>
      <c r="E19" s="18">
        <f>SUM(E20:E22)</f>
        <v>50832.14</v>
      </c>
      <c r="F19" s="18">
        <f t="shared" ref="F19:I19" si="4">SUM(F20:F22)</f>
        <v>2634827.77</v>
      </c>
      <c r="G19" s="18">
        <f t="shared" si="4"/>
        <v>2476308.86</v>
      </c>
      <c r="H19" s="18">
        <f t="shared" si="4"/>
        <v>2476308.86</v>
      </c>
      <c r="I19" s="18">
        <f t="shared" si="4"/>
        <v>158518.91000000015</v>
      </c>
    </row>
    <row r="20" spans="1:9" x14ac:dyDescent="0.2">
      <c r="A20" s="27" t="s">
        <v>54</v>
      </c>
      <c r="B20" s="9"/>
      <c r="C20" s="3" t="s">
        <v>13</v>
      </c>
      <c r="D20" s="19">
        <v>2583995.63</v>
      </c>
      <c r="E20" s="19">
        <v>50832.14</v>
      </c>
      <c r="F20" s="19">
        <f t="shared" ref="F20:F22" si="5">D20+E20</f>
        <v>2634827.77</v>
      </c>
      <c r="G20" s="19">
        <v>2476308.86</v>
      </c>
      <c r="H20" s="19">
        <v>2476308.86</v>
      </c>
      <c r="I20" s="19">
        <f t="shared" ref="I20:I22" si="6">F20-G20</f>
        <v>158518.91000000015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3766145</v>
      </c>
      <c r="E37" s="24">
        <f t="shared" ref="E37:I37" si="16">SUM(E7+E10+E19+E23+E26+E31)</f>
        <v>694204.61</v>
      </c>
      <c r="F37" s="24">
        <f t="shared" si="16"/>
        <v>4460349.6100000003</v>
      </c>
      <c r="G37" s="24">
        <f t="shared" si="16"/>
        <v>4103581.2199999997</v>
      </c>
      <c r="H37" s="24">
        <f t="shared" si="16"/>
        <v>4103581.2199999997</v>
      </c>
      <c r="I37" s="24">
        <f t="shared" si="16"/>
        <v>356768.39000000036</v>
      </c>
    </row>
    <row r="39" spans="1:9" x14ac:dyDescent="0.2">
      <c r="B39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2019-01-24T17:47:26Z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